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9420" windowHeight="4245" activeTab="0"/>
  </bookViews>
  <sheets>
    <sheet name="Page 1" sheetId="1" r:id="rId1"/>
    <sheet name="Page 2" sheetId="2" r:id="rId2"/>
    <sheet name="Page 3" sheetId="3" r:id="rId3"/>
    <sheet name="Page 4" sheetId="4" r:id="rId4"/>
  </sheets>
  <definedNames>
    <definedName name="_xlfn.IFERROR" hidden="1">#NAME?</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<sst xmlns="http://schemas.openxmlformats.org/spreadsheetml/2006/main" count="663" uniqueCount="250">
  <si>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</si>
  <si>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</si>
  <si>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</si>
  <si>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</si>
  <si>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</si>
  <si>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</si>
  <si>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</si>
  <si>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</si>
  <si>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</si>
  <si>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</si>
  <si>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</si>
  <si>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</si>
  <si>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</si>
  <si>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</si>
  <si>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</si>
  <si>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</si>
  <si>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</si>
  <si>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</si>
  <si>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</si>
  <si>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</si>
  <si>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</si>
  <si>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</si>
  <si>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</si>
  <si>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</si>
  <si>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</si>
  <si>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</si>
  <si>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</si>
  <si>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</si>
  <si>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</si>
  <si>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</si>
  <si>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</si>
  <si>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</si>
  <si>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 xml:space="preserve"> </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</si>
  <si>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</si>
  <si>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</si>
  <si>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</si>
  <si>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</si>
  <si>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</si>
  <si>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</si>
  <si>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</si>
  <si>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</si>
  <si>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</si>
  <si>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</si>
  <si>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</si>
  <si>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</si>
  <si>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</si>
  <si>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</si>
  <si>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</si>
  <si>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Others</t>
  </si>
  <si>
    <t>UK</t>
  </si>
  <si>
    <t>Singapore</t>
  </si>
  <si>
    <t>Tel No.:</t>
  </si>
  <si>
    <t>SINGLE</t>
  </si>
  <si>
    <t>MARRIED</t>
  </si>
  <si>
    <t>DIVORCED</t>
  </si>
  <si>
    <t>WIDOWED</t>
  </si>
  <si>
    <t>Civil Status:</t>
  </si>
  <si>
    <t>Child 1</t>
  </si>
  <si>
    <t>Child 2</t>
  </si>
  <si>
    <t>Wife</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</si>
  <si>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</si>
  <si>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</si>
  <si>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</si>
  <si>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</si>
  <si>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</si>
  <si>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</si>
  <si>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</si>
  <si>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</si>
  <si>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</si>
  <si>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</si>
  <si>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</si>
  <si>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LCHS Management / Operational</t>
  </si>
  <si>
    <t>GMDSS</t>
  </si>
  <si>
    <t>Petroleum Tanker Safety</t>
  </si>
  <si>
    <t>Chemical / Gas Tanker Safety</t>
  </si>
  <si>
    <t>TASCO /GASCO Upgradation</t>
  </si>
  <si>
    <t>Petroleum Tanker Familiarisation</t>
  </si>
  <si>
    <t>Chemical /Gas Tanker Familiarisation</t>
  </si>
  <si>
    <t>Ship Manoeuvring Simulator</t>
  </si>
  <si>
    <t>ECDIS (IMO Model Course 1.27)</t>
  </si>
  <si>
    <t>Bridge Team Management</t>
  </si>
  <si>
    <t>Bridge Resource Management</t>
  </si>
  <si>
    <t>Ship Security Officer Course</t>
  </si>
  <si>
    <t>Tanker Vetting Inspection</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</si>
  <si>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</si>
  <si>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</si>
  <si>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</si>
  <si>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</si>
  <si>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</si>
  <si>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</si>
  <si>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</si>
  <si>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</si>
  <si>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Comm. Risk &amp; Human Resource Mgt.</t>
  </si>
  <si>
    <t>Petroleum Tanker Vetting Exam.</t>
  </si>
  <si>
    <t>Dangerous Cargo Endorsements</t>
  </si>
  <si>
    <t>Grade / Level I / II</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</si>
  <si>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</si>
  <si>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</si>
  <si>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</si>
  <si>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</si>
  <si>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</si>
  <si>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</si>
  <si>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</si>
  <si>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</si>
  <si>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</si>
  <si>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</si>
  <si>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</si>
  <si>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</si>
  <si>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</si>
  <si>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</si>
  <si>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REFERENCE</t>
  </si>
  <si>
    <t>Checked (For Office use only)</t>
  </si>
  <si>
    <t>Address</t>
  </si>
  <si>
    <t>Yes</t>
  </si>
  <si>
    <t>No</t>
  </si>
  <si>
    <t>Name of Person</t>
  </si>
  <si>
    <t>Title</t>
  </si>
  <si>
    <t>Phone No.</t>
  </si>
  <si>
    <t>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</si>
  <si>
    <t>Date  :</t>
  </si>
  <si>
    <t>Rank :</t>
  </si>
  <si>
    <t>Signature of Seaman  :</t>
  </si>
  <si>
    <t>(FOR OFFICE USE ONLY)</t>
  </si>
  <si>
    <t>(INITIAL INTERVIEW (Tick as applicable)</t>
  </si>
  <si>
    <t>Original licences sighted</t>
  </si>
  <si>
    <t>STCW and Training Certificates Sighted</t>
  </si>
  <si>
    <t xml:space="preserve">Experience confirmed by interview </t>
  </si>
  <si>
    <t>Other details confirmed by interview</t>
  </si>
  <si>
    <t>Signature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</si>
  <si>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</si>
  <si>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</si>
  <si>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</si>
  <si>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</si>
  <si>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</si>
  <si>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</si>
  <si>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</si>
  <si>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</si>
  <si>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</si>
  <si>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</si>
  <si>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</si>
  <si>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</si>
  <si>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</si>
  <si>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</si>
  <si>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</si>
  <si>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</si>
  <si>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</si>
  <si>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</si>
  <si>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</si>
  <si>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</si>
  <si>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</si>
  <si>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</si>
  <si>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</si>
  <si>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</si>
  <si>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</si>
  <si>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</si>
  <si>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</si>
  <si>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</si>
  <si>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</si>
  <si>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</si>
  <si>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</si>
  <si>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</si>
  <si>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</si>
  <si>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</si>
  <si>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</si>
  <si>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</si>
  <si>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</si>
  <si>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</si>
  <si>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</si>
  <si>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</si>
  <si>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</si>
  <si>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</si>
  <si>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</si>
  <si>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</si>
  <si>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</si>
  <si>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</si>
  <si>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</si>
  <si>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</si>
  <si>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</si>
  <si>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</si>
  <si>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B : General Manager / DD</t>
  </si>
  <si>
    <t>C :  Dir &amp; COO. :</t>
  </si>
  <si>
    <t>A :  DGM :</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</si>
  <si>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</si>
  <si>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</si>
  <si>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</si>
  <si>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</si>
  <si>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</si>
  <si>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</si>
  <si>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</si>
  <si>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</si>
  <si>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</si>
  <si>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</si>
  <si>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</si>
  <si>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</si>
  <si>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</si>
  <si>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</si>
  <si>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</si>
  <si>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</si>
  <si>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</si>
  <si>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</si>
  <si>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</si>
  <si>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</si>
  <si>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</si>
  <si>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</si>
  <si>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</si>
  <si>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</si>
  <si>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</si>
  <si>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</si>
  <si>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</si>
  <si>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</si>
  <si>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</si>
  <si>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</si>
  <si>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</si>
  <si>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</si>
  <si>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</si>
  <si>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</si>
  <si>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</si>
  <si>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</si>
  <si>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</si>
  <si>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</si>
  <si>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</si>
  <si>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</si>
  <si>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</si>
  <si>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</si>
  <si>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</si>
  <si>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</si>
  <si>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 xml:space="preserve">401/402 Raheja Plaza, 15/B Shah Industrial Estate, Off Andheri Link Road, Andheri (West), Mumbai 400 053. Maharashtra. India. </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</si>
  <si>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</si>
  <si>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</si>
  <si>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</si>
  <si>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</si>
  <si>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</si>
  <si>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</si>
  <si>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</si>
  <si>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</si>
  <si>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</si>
  <si>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</si>
  <si>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</si>
  <si>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Name of the Company</t>
  </si>
  <si>
    <t xml:space="preserve">Passport Size Photo
</t>
  </si>
  <si>
    <t xml:space="preserve">Date of Issue </t>
  </si>
  <si>
    <t xml:space="preserve">                         MMSI Application Form</t>
  </si>
  <si>
    <t>● Tel : 91-22-4062 0100 / 6696 0181 ● Fax : 91-22-6696 0183</t>
  </si>
  <si>
    <t>NEW DELHI (BRANCH OFFICE)</t>
  </si>
  <si>
    <t>115, First Floor, Rectangle 1, D-4, District Centre, Saket, New Delhi - 110 017 ● Tel: 91-11- 4613 6800 ●Fax : 91-11-4613 6804</t>
  </si>
  <si>
    <t xml:space="preserve">                              </t>
  </si>
  <si>
    <t xml:space="preserve"> MMSI</t>
  </si>
  <si>
    <t>● Email: apply@mms-india.com  ●  Website : http://www.mms-india.com</t>
  </si>
  <si>
    <t xml:space="preserve"> RPS Licence No:-RPSL-MUM-043 </t>
  </si>
  <si>
    <t>LNG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</si>
</sst>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9]dd\-mmm\-yy;@"/>
    <numFmt numFmtId="182" formatCode="[$-409]d\-mmm\-yy;@"/>
    <numFmt numFmtId="183" formatCode="dd/mm/yy"/>
    <numFmt numFmtId="184" formatCode="dd/mmm/yy"/>
    <numFmt numFmtId="185" formatCode="[$-809]dd\ mmmm\ yyyy"/>
    <numFmt numFmtId="186" formatCode="d/mmm/yy"/>
    <numFmt numFmtId="187" formatCode="&quot;Yes&quot;;&quot;Yes&quot;;&quot;No&quot;"/>
    <numFmt numFmtId="188" formatCode="&quot;True&quot;;&quot;True&quot;;&quot;False&quot;"/>
    <numFmt numFmtId="189" formatCode="&quot;On&quot;;&quot;On&quot;;&quot;Off&quot;"/>
    <numFmt numFmtId="190" formatCode="[$€-2]\ #,##0.00_);[Red]\([$€-2]\ #,##0.00\)"/>
    <numFmt numFmtId="191" formatCode="dd/mmm/yyyy"/>
    <numFmt numFmtId="192" formatCode="[$-409]dd/mmm/yy;@"/>
  </numFmts>
  <fonts count="74">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b/>
      <sz val="12"/>
      <name val="Trebuchet MS"/>
      <family val="2"/>
    </font>
    <font>
      <sz val="8.5"/>
      <name val="Arial"/>
      <family val="2"/>
    </font>
    <font>
      <b/>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sz val="8"/>
      <color indexed="55"/>
      <name val="Arial"/>
      <family val="2"/>
    </font>
    <font>
      <b/>
      <sz val="10"/>
      <color indexed="55"/>
      <name val="Arial"/>
      <family val="2"/>
    </font>
    <font>
      <b/>
      <sz val="14"/>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b/>
      <sz val="10"/>
      <color theme="0" tint="-0.3499799966812134"/>
      <name val="Arial"/>
      <family val="2"/>
    </font>
    <font>
      <sz val="8"/>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style="medium"/>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thin"/>
      <bottom style="hair"/>
    </border>
    <border>
      <left style="hair"/>
      <right style="medium"/>
      <top style="thin"/>
      <bottom style="hair"/>
    </border>
    <border>
      <left style="hair"/>
      <right style="hair"/>
      <top style="medium"/>
      <bottom style="hair"/>
    </border>
    <border>
      <left style="hair"/>
      <right style="hair"/>
      <top style="hair"/>
      <bottom style="hair"/>
    </border>
    <border>
      <left style="hair"/>
      <right style="hair"/>
      <top style="hair"/>
      <bottom style="medium"/>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style="hair"/>
      <right>
        <color indexed="63"/>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hair"/>
    </border>
    <border>
      <left style="medium"/>
      <right style="hair"/>
      <top>
        <color indexed="63"/>
      </top>
      <bottom style="hair"/>
    </border>
    <border>
      <left style="hair"/>
      <right style="hair"/>
      <top>
        <color indexed="63"/>
      </top>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color indexed="63"/>
      </right>
      <top style="thin"/>
      <bottom style="hair"/>
    </border>
    <border>
      <left>
        <color indexed="63"/>
      </left>
      <right style="medium"/>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style="medium"/>
      <bottom style="hair"/>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93">
    <xf numFmtId="0" fontId="0" fillId="0" borderId="0" xfId="0" applyAlignment="1">
      <alignment/>
    </xf>
    <xf numFmtId="0" fontId="4" fillId="0" borderId="10" xfId="0" applyFont="1" applyFill="1" applyBorder="1" applyAlignment="1" applyProtection="1">
      <alignment/>
      <protection/>
    </xf>
    <xf numFmtId="0" fontId="4" fillId="0" borderId="10" xfId="0" applyFont="1" applyFill="1" applyBorder="1" applyAlignment="1" applyProtection="1">
      <alignment horizontal="left"/>
      <protection/>
    </xf>
    <xf numFmtId="0" fontId="12" fillId="0" borderId="11" xfId="0" applyFont="1" applyFill="1" applyBorder="1" applyAlignment="1" applyProtection="1">
      <alignment horizontal="center"/>
      <protection locked="0"/>
    </xf>
    <xf numFmtId="0" fontId="12" fillId="0" borderId="12" xfId="0" applyFont="1" applyFill="1" applyBorder="1" applyAlignment="1" applyProtection="1">
      <alignment/>
      <protection locked="0"/>
    </xf>
    <xf numFmtId="0" fontId="12" fillId="0" borderId="13"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6"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9"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20" xfId="0" applyFont="1" applyFill="1" applyBorder="1" applyAlignment="1" applyProtection="1">
      <alignment horizontal="left" vertical="center"/>
      <protection/>
    </xf>
    <xf numFmtId="0" fontId="1" fillId="0" borderId="21"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0" fillId="0" borderId="15" xfId="0" applyFont="1" applyFill="1" applyBorder="1" applyAlignment="1" applyProtection="1">
      <alignment horizontal="left"/>
      <protection/>
    </xf>
    <xf numFmtId="0" fontId="0" fillId="0" borderId="15" xfId="0" applyFont="1" applyFill="1" applyBorder="1" applyAlignment="1" applyProtection="1">
      <alignment horizontal="right"/>
      <protection/>
    </xf>
    <xf numFmtId="15" fontId="4" fillId="0" borderId="15" xfId="0" applyNumberFormat="1" applyFont="1" applyFill="1" applyBorder="1" applyAlignment="1" applyProtection="1">
      <alignment horizontal="center"/>
      <protection/>
    </xf>
    <xf numFmtId="15" fontId="4" fillId="0" borderId="22" xfId="0" applyNumberFormat="1" applyFont="1" applyFill="1" applyBorder="1" applyAlignment="1" applyProtection="1">
      <alignment horizontal="center"/>
      <protection/>
    </xf>
    <xf numFmtId="0" fontId="4" fillId="0" borderId="16"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21"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23"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1"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protection/>
    </xf>
    <xf numFmtId="0" fontId="4" fillId="0" borderId="16" xfId="0" applyFont="1" applyFill="1" applyBorder="1" applyAlignment="1" applyProtection="1">
      <alignment/>
      <protection/>
    </xf>
    <xf numFmtId="0" fontId="2" fillId="0" borderId="16" xfId="0"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0" fillId="0" borderId="0" xfId="0" applyFont="1"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23"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70" fillId="0" borderId="0" xfId="0" applyFont="1" applyFill="1" applyAlignment="1" applyProtection="1">
      <alignment/>
      <protection/>
    </xf>
    <xf numFmtId="0" fontId="12" fillId="0" borderId="24"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2" fillId="0" borderId="0" xfId="0" applyFont="1" applyFill="1" applyBorder="1" applyAlignment="1" applyProtection="1">
      <alignment horizontal="right" wrapText="1"/>
      <protection/>
    </xf>
    <xf numFmtId="0" fontId="12" fillId="0" borderId="15" xfId="0" applyFont="1" applyFill="1" applyBorder="1" applyAlignment="1" applyProtection="1">
      <alignment/>
      <protection/>
    </xf>
    <xf numFmtId="0" fontId="12" fillId="0" borderId="26" xfId="0" applyFont="1" applyFill="1" applyBorder="1" applyAlignment="1" applyProtection="1">
      <alignment horizontal="right" vertical="center"/>
      <protection/>
    </xf>
    <xf numFmtId="0" fontId="12" fillId="0" borderId="27" xfId="0" applyFont="1" applyFill="1" applyBorder="1" applyAlignment="1" applyProtection="1">
      <alignment horizontal="right" vertical="center" wrapText="1"/>
      <protection/>
    </xf>
    <xf numFmtId="0" fontId="12" fillId="0" borderId="28" xfId="0" applyFont="1" applyFill="1" applyBorder="1" applyAlignment="1" applyProtection="1">
      <alignment horizontal="right" vertical="center" wrapText="1"/>
      <protection/>
    </xf>
    <xf numFmtId="0" fontId="12" fillId="0" borderId="27" xfId="0" applyFont="1" applyFill="1" applyBorder="1" applyAlignment="1" applyProtection="1">
      <alignment horizontal="right" vertical="center"/>
      <protection/>
    </xf>
    <xf numFmtId="0" fontId="4" fillId="33" borderId="23" xfId="0" applyFont="1" applyFill="1" applyBorder="1" applyAlignment="1" applyProtection="1">
      <alignment/>
      <protection locked="0"/>
    </xf>
    <xf numFmtId="0" fontId="8" fillId="0" borderId="16" xfId="0" applyFont="1" applyFill="1" applyBorder="1" applyAlignment="1" applyProtection="1">
      <alignment/>
      <protection/>
    </xf>
    <xf numFmtId="0" fontId="15" fillId="0" borderId="16" xfId="0" applyFont="1" applyFill="1" applyBorder="1" applyAlignment="1" applyProtection="1">
      <alignment/>
      <protection/>
    </xf>
    <xf numFmtId="0" fontId="9" fillId="0" borderId="16" xfId="0" applyFont="1" applyFill="1" applyBorder="1" applyAlignment="1" applyProtection="1">
      <alignment/>
      <protection/>
    </xf>
    <xf numFmtId="0" fontId="0" fillId="0" borderId="0" xfId="0" applyFont="1" applyFill="1" applyBorder="1" applyAlignment="1" applyProtection="1">
      <alignment/>
      <protection/>
    </xf>
    <xf numFmtId="191" fontId="12" fillId="0" borderId="15" xfId="0" applyNumberFormat="1" applyFont="1" applyFill="1" applyBorder="1" applyAlignment="1" applyProtection="1">
      <alignment wrapText="1"/>
      <protection locked="0"/>
    </xf>
    <xf numFmtId="0" fontId="0" fillId="0" borderId="0" xfId="0" applyFont="1" applyFill="1" applyAlignment="1" applyProtection="1">
      <alignment/>
      <protection/>
    </xf>
    <xf numFmtId="3" fontId="12" fillId="0" borderId="27"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protection/>
    </xf>
    <xf numFmtId="0" fontId="0" fillId="0" borderId="16" xfId="0" applyFont="1" applyFill="1" applyBorder="1" applyAlignment="1" applyProtection="1">
      <alignment/>
      <protection/>
    </xf>
    <xf numFmtId="0" fontId="8" fillId="0" borderId="19"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3" fillId="0" borderId="18" xfId="0" applyFont="1" applyFill="1" applyBorder="1" applyAlignment="1" applyProtection="1">
      <alignment horizontal="right" vertical="top"/>
      <protection/>
    </xf>
    <xf numFmtId="181" fontId="4" fillId="33" borderId="29" xfId="0" applyNumberFormat="1" applyFont="1" applyFill="1" applyBorder="1" applyAlignment="1" applyProtection="1">
      <alignment horizontal="center" vertical="center"/>
      <protection locked="0"/>
    </xf>
    <xf numFmtId="0" fontId="4" fillId="33" borderId="23" xfId="0" applyFont="1" applyFill="1" applyBorder="1" applyAlignment="1" applyProtection="1">
      <alignment horizontal="center"/>
      <protection/>
    </xf>
    <xf numFmtId="0" fontId="2" fillId="0" borderId="26"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49" fontId="4" fillId="0" borderId="27" xfId="0" applyNumberFormat="1" applyFont="1" applyFill="1" applyBorder="1" applyAlignment="1" applyProtection="1">
      <alignment vertical="center"/>
      <protection locked="0"/>
    </xf>
    <xf numFmtId="191" fontId="4" fillId="0" borderId="27" xfId="0" applyNumberFormat="1" applyFont="1" applyFill="1" applyBorder="1" applyAlignment="1" applyProtection="1">
      <alignment vertical="center"/>
      <protection locked="0"/>
    </xf>
    <xf numFmtId="49" fontId="4" fillId="0" borderId="31" xfId="0" applyNumberFormat="1" applyFont="1" applyFill="1" applyBorder="1" applyAlignment="1" applyProtection="1">
      <alignment horizontal="center" vertical="center"/>
      <protection locked="0"/>
    </xf>
    <xf numFmtId="191" fontId="4" fillId="0" borderId="27"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vertical="center"/>
      <protection locked="0"/>
    </xf>
    <xf numFmtId="191" fontId="4" fillId="0" borderId="28" xfId="0" applyNumberFormat="1" applyFont="1" applyFill="1" applyBorder="1" applyAlignment="1" applyProtection="1">
      <alignment vertical="center"/>
      <protection locked="0"/>
    </xf>
    <xf numFmtId="191" fontId="4" fillId="0" borderId="28"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wrapText="1"/>
      <protection/>
    </xf>
    <xf numFmtId="15" fontId="2" fillId="0" borderId="26" xfId="0" applyNumberFormat="1" applyFont="1" applyFill="1" applyBorder="1" applyAlignment="1" applyProtection="1">
      <alignment horizontal="center" vertical="center"/>
      <protection/>
    </xf>
    <xf numFmtId="15" fontId="2" fillId="0" borderId="30" xfId="0" applyNumberFormat="1" applyFont="1" applyFill="1" applyBorder="1" applyAlignment="1" applyProtection="1">
      <alignment horizontal="center" vertical="center" wrapText="1"/>
      <protection/>
    </xf>
    <xf numFmtId="191" fontId="4" fillId="0" borderId="31" xfId="0" applyNumberFormat="1" applyFont="1" applyFill="1" applyBorder="1" applyAlignment="1" applyProtection="1">
      <alignment horizontal="center" vertical="center"/>
      <protection locked="0"/>
    </xf>
    <xf numFmtId="191" fontId="4" fillId="0" borderId="32"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wrapText="1"/>
      <protection/>
    </xf>
    <xf numFmtId="49" fontId="4" fillId="0" borderId="27" xfId="0" applyNumberFormat="1" applyFont="1" applyFill="1" applyBorder="1" applyAlignment="1" applyProtection="1">
      <alignment horizontal="center" vertical="center"/>
      <protection/>
    </xf>
    <xf numFmtId="3" fontId="12" fillId="0" borderId="28" xfId="0" applyNumberFormat="1"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71" fillId="0" borderId="0" xfId="0" applyFont="1" applyAlignment="1">
      <alignment/>
    </xf>
    <xf numFmtId="191" fontId="4" fillId="0" borderId="27" xfId="0" applyNumberFormat="1" applyFont="1" applyFill="1" applyBorder="1" applyAlignment="1" applyProtection="1">
      <alignment/>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9" xfId="0" applyFont="1" applyFill="1" applyBorder="1" applyAlignment="1" applyProtection="1">
      <alignment/>
      <protection/>
    </xf>
    <xf numFmtId="0" fontId="17" fillId="0" borderId="0" xfId="0" applyFont="1" applyFill="1" applyBorder="1" applyAlignment="1" applyProtection="1">
      <alignment/>
      <protection/>
    </xf>
    <xf numFmtId="0" fontId="17" fillId="0" borderId="20" xfId="0" applyFont="1" applyFill="1" applyBorder="1" applyAlignment="1" applyProtection="1">
      <alignment/>
      <protection/>
    </xf>
    <xf numFmtId="0" fontId="12" fillId="0" borderId="28" xfId="0" applyFont="1" applyFill="1" applyBorder="1" applyAlignment="1" applyProtection="1">
      <alignment horizontal="right" vertical="center"/>
      <protection/>
    </xf>
    <xf numFmtId="0" fontId="42" fillId="0" borderId="0" xfId="0" applyFont="1" applyFill="1" applyAlignment="1" applyProtection="1">
      <alignment/>
      <protection/>
    </xf>
    <xf numFmtId="0" fontId="43" fillId="0" borderId="33" xfId="0" applyFont="1" applyFill="1" applyBorder="1" applyAlignment="1" applyProtection="1">
      <alignment horizontal="center" vertical="center" wrapText="1"/>
      <protection/>
    </xf>
    <xf numFmtId="0" fontId="43" fillId="0" borderId="26" xfId="0" applyFont="1" applyFill="1" applyBorder="1" applyAlignment="1" applyProtection="1">
      <alignment horizontal="center" vertical="center" wrapText="1"/>
      <protection/>
    </xf>
    <xf numFmtId="0" fontId="43" fillId="0" borderId="26" xfId="0" applyFont="1" applyFill="1" applyBorder="1" applyAlignment="1" applyProtection="1">
      <alignment horizontal="left" vertical="center" wrapText="1"/>
      <protection/>
    </xf>
    <xf numFmtId="0" fontId="43" fillId="0" borderId="30" xfId="0" applyFont="1" applyFill="1" applyBorder="1" applyAlignment="1" applyProtection="1">
      <alignment horizontal="center" vertical="center" wrapText="1"/>
      <protection/>
    </xf>
    <xf numFmtId="0" fontId="44" fillId="0" borderId="0" xfId="0" applyFont="1" applyFill="1" applyAlignment="1" applyProtection="1">
      <alignment horizontal="center" vertical="top" wrapText="1"/>
      <protection/>
    </xf>
    <xf numFmtId="0" fontId="45" fillId="0" borderId="34" xfId="0" applyFont="1" applyFill="1" applyBorder="1" applyAlignment="1" applyProtection="1">
      <alignment horizontal="center" vertical="center" wrapText="1"/>
      <protection/>
    </xf>
    <xf numFmtId="0" fontId="45" fillId="0" borderId="27" xfId="0" applyFont="1" applyFill="1" applyBorder="1" applyAlignment="1" applyProtection="1">
      <alignment horizontal="left" vertical="center" wrapText="1"/>
      <protection locked="0"/>
    </xf>
    <xf numFmtId="49" fontId="45" fillId="0" borderId="27" xfId="0" applyNumberFormat="1" applyFont="1" applyFill="1" applyBorder="1" applyAlignment="1" applyProtection="1">
      <alignment horizontal="center" vertical="center" wrapText="1"/>
      <protection locked="0"/>
    </xf>
    <xf numFmtId="0" fontId="45" fillId="0" borderId="27" xfId="0" applyFont="1" applyFill="1" applyBorder="1" applyAlignment="1" applyProtection="1">
      <alignment horizontal="center" vertical="center" wrapText="1"/>
      <protection locked="0"/>
    </xf>
    <xf numFmtId="3" fontId="45" fillId="0" borderId="27" xfId="0" applyNumberFormat="1" applyFont="1" applyFill="1" applyBorder="1" applyAlignment="1" applyProtection="1">
      <alignment horizontal="left" vertical="center" wrapText="1"/>
      <protection locked="0"/>
    </xf>
    <xf numFmtId="3" fontId="45" fillId="0" borderId="27" xfId="0" applyNumberFormat="1" applyFont="1" applyFill="1" applyBorder="1" applyAlignment="1" applyProtection="1">
      <alignment horizontal="center" vertical="center" wrapText="1"/>
      <protection locked="0"/>
    </xf>
    <xf numFmtId="191" fontId="45" fillId="0" borderId="27" xfId="0" applyNumberFormat="1" applyFont="1" applyFill="1" applyBorder="1" applyAlignment="1" applyProtection="1">
      <alignment horizontal="center" vertical="center" wrapText="1"/>
      <protection locked="0"/>
    </xf>
    <xf numFmtId="0" fontId="45" fillId="34" borderId="27" xfId="0" applyFont="1" applyFill="1" applyBorder="1" applyAlignment="1" applyProtection="1">
      <alignment horizontal="center" vertical="center" wrapText="1"/>
      <protection/>
    </xf>
    <xf numFmtId="0" fontId="45" fillId="0" borderId="31" xfId="0" applyFont="1" applyFill="1" applyBorder="1" applyAlignment="1" applyProtection="1">
      <alignment horizontal="left" vertical="center" wrapText="1"/>
      <protection locked="0"/>
    </xf>
    <xf numFmtId="3" fontId="46" fillId="0" borderId="27" xfId="0" applyNumberFormat="1" applyFont="1" applyFill="1" applyBorder="1" applyAlignment="1" applyProtection="1">
      <alignment horizontal="left" vertical="center" wrapText="1"/>
      <protection locked="0"/>
    </xf>
    <xf numFmtId="49" fontId="46" fillId="0" borderId="27" xfId="0" applyNumberFormat="1" applyFont="1" applyFill="1" applyBorder="1" applyAlignment="1" applyProtection="1">
      <alignment horizontal="center" vertical="center" wrapText="1"/>
      <protection locked="0"/>
    </xf>
    <xf numFmtId="0" fontId="46" fillId="0" borderId="27" xfId="0" applyFont="1" applyFill="1" applyBorder="1" applyAlignment="1" applyProtection="1">
      <alignment horizontal="center" vertical="center" wrapText="1"/>
      <protection locked="0"/>
    </xf>
    <xf numFmtId="0" fontId="45" fillId="0" borderId="35" xfId="0" applyFont="1" applyFill="1" applyBorder="1" applyAlignment="1" applyProtection="1">
      <alignment horizontal="center" vertical="center" wrapText="1"/>
      <protection/>
    </xf>
    <xf numFmtId="0" fontId="45" fillId="0" borderId="28" xfId="0" applyFont="1" applyFill="1" applyBorder="1" applyAlignment="1" applyProtection="1">
      <alignment horizontal="left" vertical="center" wrapText="1"/>
      <protection locked="0"/>
    </xf>
    <xf numFmtId="49" fontId="45" fillId="0" borderId="28" xfId="0" applyNumberFormat="1" applyFont="1" applyFill="1" applyBorder="1" applyAlignment="1" applyProtection="1">
      <alignment horizontal="center" vertical="center" wrapText="1"/>
      <protection locked="0"/>
    </xf>
    <xf numFmtId="0" fontId="45" fillId="0" borderId="28" xfId="0" applyFont="1" applyFill="1" applyBorder="1" applyAlignment="1" applyProtection="1">
      <alignment horizontal="center" vertical="center" wrapText="1"/>
      <protection locked="0"/>
    </xf>
    <xf numFmtId="3" fontId="45" fillId="0" borderId="28" xfId="0" applyNumberFormat="1" applyFont="1" applyFill="1" applyBorder="1" applyAlignment="1" applyProtection="1">
      <alignment horizontal="left" vertical="center" wrapText="1"/>
      <protection locked="0"/>
    </xf>
    <xf numFmtId="3" fontId="45" fillId="0" borderId="28" xfId="0" applyNumberFormat="1" applyFont="1" applyFill="1" applyBorder="1" applyAlignment="1" applyProtection="1">
      <alignment horizontal="center" vertical="center" wrapText="1"/>
      <protection locked="0"/>
    </xf>
    <xf numFmtId="191" fontId="45" fillId="0" borderId="28" xfId="0" applyNumberFormat="1" applyFont="1" applyFill="1" applyBorder="1" applyAlignment="1" applyProtection="1">
      <alignment horizontal="center" vertical="center" wrapText="1"/>
      <protection locked="0"/>
    </xf>
    <xf numFmtId="0" fontId="45" fillId="34" borderId="28" xfId="0" applyFont="1" applyFill="1" applyBorder="1" applyAlignment="1" applyProtection="1">
      <alignment horizontal="center" vertical="center" wrapText="1"/>
      <protection/>
    </xf>
    <xf numFmtId="0" fontId="45" fillId="0" borderId="32" xfId="0" applyFont="1" applyFill="1" applyBorder="1" applyAlignment="1" applyProtection="1">
      <alignment horizontal="left" vertical="center" wrapText="1"/>
      <protection locked="0"/>
    </xf>
    <xf numFmtId="0" fontId="45" fillId="0" borderId="33" xfId="0" applyFont="1" applyFill="1" applyBorder="1" applyAlignment="1" applyProtection="1">
      <alignment horizontal="center" vertical="center" wrapText="1"/>
      <protection/>
    </xf>
    <xf numFmtId="0" fontId="45" fillId="0" borderId="26" xfId="0" applyFont="1" applyFill="1" applyBorder="1" applyAlignment="1" applyProtection="1">
      <alignment horizontal="left" vertical="center" wrapText="1"/>
      <protection locked="0"/>
    </xf>
    <xf numFmtId="49" fontId="45" fillId="0" borderId="26" xfId="0" applyNumberFormat="1" applyFont="1" applyFill="1" applyBorder="1" applyAlignment="1" applyProtection="1">
      <alignment horizontal="center" vertical="center" wrapText="1"/>
      <protection locked="0"/>
    </xf>
    <xf numFmtId="0" fontId="45" fillId="0" borderId="26" xfId="0" applyFont="1" applyFill="1" applyBorder="1" applyAlignment="1" applyProtection="1">
      <alignment horizontal="center" vertical="center" wrapText="1"/>
      <protection locked="0"/>
    </xf>
    <xf numFmtId="3" fontId="45" fillId="0" borderId="26" xfId="0" applyNumberFormat="1" applyFont="1" applyFill="1" applyBorder="1" applyAlignment="1" applyProtection="1">
      <alignment horizontal="left" vertical="center" wrapText="1"/>
      <protection locked="0"/>
    </xf>
    <xf numFmtId="3" fontId="45" fillId="0" borderId="26" xfId="0" applyNumberFormat="1" applyFont="1" applyFill="1" applyBorder="1" applyAlignment="1" applyProtection="1">
      <alignment horizontal="center" vertical="center" wrapText="1"/>
      <protection locked="0"/>
    </xf>
    <xf numFmtId="191" fontId="45" fillId="0" borderId="26" xfId="0" applyNumberFormat="1" applyFont="1" applyFill="1" applyBorder="1" applyAlignment="1" applyProtection="1">
      <alignment horizontal="center" vertical="center" wrapText="1"/>
      <protection locked="0"/>
    </xf>
    <xf numFmtId="0" fontId="45" fillId="34" borderId="26" xfId="0" applyFont="1" applyFill="1" applyBorder="1" applyAlignment="1" applyProtection="1">
      <alignment horizontal="center" vertical="center" wrapText="1"/>
      <protection/>
    </xf>
    <xf numFmtId="0" fontId="45" fillId="0" borderId="30" xfId="0" applyFont="1" applyFill="1" applyBorder="1" applyAlignment="1" applyProtection="1">
      <alignment horizontal="left" vertical="center" wrapText="1"/>
      <protection locked="0"/>
    </xf>
    <xf numFmtId="0" fontId="42" fillId="0" borderId="0" xfId="0" applyFont="1" applyAlignment="1" applyProtection="1">
      <alignment/>
      <protection/>
    </xf>
    <xf numFmtId="0" fontId="16" fillId="0" borderId="36"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7" xfId="0" applyFont="1" applyFill="1" applyBorder="1" applyAlignment="1" applyProtection="1">
      <alignment horizontal="center"/>
      <protection/>
    </xf>
    <xf numFmtId="0" fontId="2" fillId="33" borderId="23" xfId="0" applyFont="1" applyFill="1" applyBorder="1" applyAlignment="1" applyProtection="1">
      <alignment horizontal="center"/>
      <protection locked="0"/>
    </xf>
    <xf numFmtId="0" fontId="2" fillId="0" borderId="23" xfId="0" applyFont="1" applyFill="1" applyBorder="1" applyAlignment="1" applyProtection="1">
      <alignment horizontal="left" vertical="center"/>
      <protection/>
    </xf>
    <xf numFmtId="49" fontId="2" fillId="33" borderId="36"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7" xfId="0" applyNumberFormat="1" applyFont="1" applyFill="1" applyBorder="1" applyAlignment="1" applyProtection="1">
      <alignment horizontal="center"/>
      <protection locked="0"/>
    </xf>
    <xf numFmtId="191" fontId="4" fillId="33" borderId="36" xfId="0" applyNumberFormat="1" applyFont="1" applyFill="1" applyBorder="1" applyAlignment="1" applyProtection="1">
      <alignment horizontal="center" vertical="center"/>
      <protection locked="0"/>
    </xf>
    <xf numFmtId="191" fontId="4" fillId="33" borderId="10" xfId="0" applyNumberFormat="1" applyFont="1" applyFill="1" applyBorder="1" applyAlignment="1" applyProtection="1">
      <alignment horizontal="center" vertical="center"/>
      <protection locked="0"/>
    </xf>
    <xf numFmtId="191" fontId="4" fillId="33" borderId="37" xfId="0" applyNumberFormat="1" applyFont="1" applyFill="1" applyBorder="1" applyAlignment="1" applyProtection="1">
      <alignment horizontal="center" vertical="center"/>
      <protection locked="0"/>
    </xf>
    <xf numFmtId="0" fontId="2" fillId="33" borderId="36"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191" fontId="2" fillId="33" borderId="36" xfId="0" applyNumberFormat="1" applyFont="1" applyFill="1" applyBorder="1" applyAlignment="1" applyProtection="1">
      <alignment horizontal="center"/>
      <protection locked="0"/>
    </xf>
    <xf numFmtId="191" fontId="2" fillId="33" borderId="37" xfId="0" applyNumberFormat="1" applyFont="1" applyFill="1" applyBorder="1" applyAlignment="1" applyProtection="1">
      <alignment horizontal="center"/>
      <protection locked="0"/>
    </xf>
    <xf numFmtId="0" fontId="2" fillId="33" borderId="37" xfId="0" applyFont="1" applyFill="1" applyBorder="1" applyAlignment="1" applyProtection="1">
      <alignment horizontal="center"/>
      <protection locked="0"/>
    </xf>
    <xf numFmtId="191" fontId="2" fillId="33" borderId="23" xfId="0" applyNumberFormat="1" applyFont="1" applyFill="1" applyBorder="1" applyAlignment="1" applyProtection="1">
      <alignment horizontal="center"/>
      <protection locked="0"/>
    </xf>
    <xf numFmtId="0" fontId="18" fillId="0" borderId="21" xfId="0" applyFont="1" applyFill="1" applyBorder="1" applyAlignment="1" applyProtection="1">
      <alignment horizontal="center" vertical="top"/>
      <protection/>
    </xf>
    <xf numFmtId="0" fontId="18" fillId="0" borderId="15" xfId="0" applyFont="1" applyFill="1" applyBorder="1" applyAlignment="1" applyProtection="1">
      <alignment horizontal="center" vertical="top"/>
      <protection/>
    </xf>
    <xf numFmtId="0" fontId="18" fillId="0" borderId="22" xfId="0" applyFont="1" applyFill="1" applyBorder="1" applyAlignment="1" applyProtection="1">
      <alignment horizontal="center" vertical="top"/>
      <protection/>
    </xf>
    <xf numFmtId="0" fontId="4" fillId="33" borderId="36"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191" fontId="2" fillId="33" borderId="10" xfId="0" applyNumberFormat="1" applyFont="1" applyFill="1" applyBorder="1" applyAlignment="1" applyProtection="1">
      <alignment horizontal="center"/>
      <protection locked="0"/>
    </xf>
    <xf numFmtId="3" fontId="4" fillId="33" borderId="17" xfId="0" applyNumberFormat="1" applyFont="1" applyFill="1" applyBorder="1" applyAlignment="1" applyProtection="1">
      <alignment horizontal="center" vertical="center"/>
      <protection locked="0"/>
    </xf>
    <xf numFmtId="3" fontId="4" fillId="33" borderId="16" xfId="0" applyNumberFormat="1" applyFont="1" applyFill="1" applyBorder="1" applyAlignment="1" applyProtection="1">
      <alignment horizontal="center" vertical="center"/>
      <protection locked="0"/>
    </xf>
    <xf numFmtId="0" fontId="2" fillId="0" borderId="36"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10" fillId="0" borderId="0" xfId="0" applyFont="1" applyFill="1" applyBorder="1" applyAlignment="1" applyProtection="1">
      <alignment horizontal="right" vertical="center"/>
      <protection/>
    </xf>
    <xf numFmtId="0" fontId="2" fillId="33" borderId="0" xfId="0" applyFont="1" applyFill="1" applyBorder="1" applyAlignment="1" applyProtection="1">
      <alignment horizontal="left"/>
      <protection locked="0"/>
    </xf>
    <xf numFmtId="0" fontId="2" fillId="33" borderId="20" xfId="0" applyFont="1" applyFill="1" applyBorder="1" applyAlignment="1" applyProtection="1">
      <alignment horizontal="left"/>
      <protection locked="0"/>
    </xf>
    <xf numFmtId="0" fontId="19" fillId="0" borderId="21" xfId="0" applyFont="1" applyFill="1" applyBorder="1" applyAlignment="1" applyProtection="1">
      <alignment horizontal="center" wrapText="1"/>
      <protection/>
    </xf>
    <xf numFmtId="0" fontId="19" fillId="0" borderId="15" xfId="0" applyFont="1" applyFill="1" applyBorder="1" applyAlignment="1" applyProtection="1">
      <alignment horizontal="center" wrapText="1"/>
      <protection/>
    </xf>
    <xf numFmtId="0" fontId="19" fillId="0" borderId="22" xfId="0" applyFont="1" applyFill="1" applyBorder="1" applyAlignment="1" applyProtection="1">
      <alignment horizontal="center" wrapText="1"/>
      <protection/>
    </xf>
    <xf numFmtId="0" fontId="1"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locked="0"/>
    </xf>
    <xf numFmtId="0" fontId="1" fillId="33" borderId="20" xfId="0" applyFont="1" applyFill="1" applyBorder="1" applyAlignment="1" applyProtection="1">
      <alignment horizontal="left" vertical="center"/>
      <protection locked="0"/>
    </xf>
    <xf numFmtId="0" fontId="4" fillId="33" borderId="10" xfId="0" applyFont="1" applyFill="1" applyBorder="1" applyAlignment="1" applyProtection="1">
      <alignment horizontal="left"/>
      <protection locked="0"/>
    </xf>
    <xf numFmtId="0" fontId="4" fillId="33" borderId="37" xfId="0" applyFont="1" applyFill="1" applyBorder="1" applyAlignment="1" applyProtection="1">
      <alignment horizontal="left"/>
      <protection locked="0"/>
    </xf>
    <xf numFmtId="0" fontId="11" fillId="0" borderId="17"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14" fillId="0" borderId="36"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7" xfId="0" applyFont="1" applyFill="1" applyBorder="1" applyAlignment="1" applyProtection="1">
      <alignment horizontal="center"/>
      <protection locked="0"/>
    </xf>
    <xf numFmtId="0" fontId="4" fillId="33" borderId="36"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1" fillId="0" borderId="19"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4" fillId="0" borderId="16" xfId="0" applyFont="1" applyFill="1" applyBorder="1" applyAlignment="1" applyProtection="1">
      <alignment horizontal="right"/>
      <protection/>
    </xf>
    <xf numFmtId="0" fontId="4" fillId="33" borderId="21"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4" fillId="33" borderId="22" xfId="0" applyFont="1" applyFill="1" applyBorder="1" applyAlignment="1" applyProtection="1">
      <alignment horizontal="left"/>
      <protection locked="0"/>
    </xf>
    <xf numFmtId="0" fontId="4" fillId="0" borderId="19"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20" fillId="0" borderId="29" xfId="0" applyFont="1" applyFill="1" applyBorder="1" applyAlignment="1" applyProtection="1">
      <alignment horizontal="center" wrapText="1"/>
      <protection/>
    </xf>
    <xf numFmtId="0" fontId="19" fillId="0" borderId="29" xfId="0" applyFont="1" applyFill="1" applyBorder="1" applyAlignment="1" applyProtection="1">
      <alignment horizontal="center" wrapText="1"/>
      <protection/>
    </xf>
    <xf numFmtId="0" fontId="4" fillId="0" borderId="16"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72" fillId="0" borderId="17" xfId="0" applyFont="1" applyFill="1" applyBorder="1" applyAlignment="1" applyProtection="1">
      <alignment horizontal="center" vertical="center" wrapText="1"/>
      <protection/>
    </xf>
    <xf numFmtId="0" fontId="72" fillId="0" borderId="16" xfId="0" applyFont="1" applyFill="1" applyBorder="1" applyAlignment="1" applyProtection="1">
      <alignment horizontal="center" vertical="center"/>
      <protection/>
    </xf>
    <xf numFmtId="0" fontId="72" fillId="0" borderId="18" xfId="0" applyFont="1" applyFill="1" applyBorder="1" applyAlignment="1" applyProtection="1">
      <alignment horizontal="center" vertical="center"/>
      <protection/>
    </xf>
    <xf numFmtId="0" fontId="72" fillId="0" borderId="19" xfId="0"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72" fillId="0" borderId="20" xfId="0" applyFont="1" applyFill="1" applyBorder="1" applyAlignment="1" applyProtection="1">
      <alignment horizontal="center" vertical="center"/>
      <protection/>
    </xf>
    <xf numFmtId="0" fontId="72" fillId="0" borderId="21" xfId="0" applyFont="1" applyFill="1" applyBorder="1" applyAlignment="1" applyProtection="1">
      <alignment horizontal="center" vertical="center"/>
      <protection/>
    </xf>
    <xf numFmtId="0" fontId="72" fillId="0" borderId="15" xfId="0" applyFont="1" applyFill="1" applyBorder="1" applyAlignment="1" applyProtection="1">
      <alignment horizontal="center" vertical="center"/>
      <protection/>
    </xf>
    <xf numFmtId="0" fontId="72" fillId="0" borderId="22" xfId="0" applyFont="1" applyFill="1" applyBorder="1" applyAlignment="1" applyProtection="1">
      <alignment horizontal="center" vertical="center"/>
      <protection/>
    </xf>
    <xf numFmtId="0" fontId="19" fillId="0" borderId="19" xfId="0" applyFont="1" applyFill="1" applyBorder="1" applyAlignment="1" applyProtection="1">
      <alignment horizontal="center" wrapText="1"/>
      <protection/>
    </xf>
    <xf numFmtId="0" fontId="19" fillId="0" borderId="0" xfId="0" applyFont="1" applyFill="1" applyBorder="1" applyAlignment="1" applyProtection="1">
      <alignment horizontal="center" wrapText="1"/>
      <protection/>
    </xf>
    <xf numFmtId="0" fontId="19" fillId="0" borderId="20" xfId="0" applyFont="1" applyFill="1" applyBorder="1" applyAlignment="1" applyProtection="1">
      <alignment horizontal="center" wrapText="1"/>
      <protection/>
    </xf>
    <xf numFmtId="0" fontId="1" fillId="0" borderId="29" xfId="0" applyFont="1" applyFill="1" applyBorder="1" applyAlignment="1" applyProtection="1">
      <alignment horizontal="center" wrapText="1"/>
      <protection/>
    </xf>
    <xf numFmtId="0" fontId="0" fillId="0" borderId="29" xfId="0" applyFont="1" applyFill="1" applyBorder="1" applyAlignment="1" applyProtection="1">
      <alignment horizontal="center" wrapText="1"/>
      <protection/>
    </xf>
    <xf numFmtId="0" fontId="2" fillId="0" borderId="16"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15" fontId="2" fillId="33" borderId="19"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20" xfId="0" applyNumberFormat="1" applyFont="1" applyFill="1" applyBorder="1" applyAlignment="1" applyProtection="1">
      <alignment horizontal="center"/>
      <protection locked="0"/>
    </xf>
    <xf numFmtId="0" fontId="10" fillId="0" borderId="19" xfId="0" applyFont="1" applyFill="1" applyBorder="1" applyAlignment="1" applyProtection="1">
      <alignment horizontal="right" vertical="center"/>
      <protection/>
    </xf>
    <xf numFmtId="191" fontId="2" fillId="33" borderId="0" xfId="0" applyNumberFormat="1" applyFont="1" applyFill="1" applyBorder="1" applyAlignment="1" applyProtection="1">
      <alignment horizontal="left"/>
      <protection locked="0"/>
    </xf>
    <xf numFmtId="191" fontId="2" fillId="33" borderId="20" xfId="0" applyNumberFormat="1" applyFont="1" applyFill="1" applyBorder="1" applyAlignment="1" applyProtection="1">
      <alignment horizontal="left"/>
      <protection locked="0"/>
    </xf>
    <xf numFmtId="0" fontId="2" fillId="0" borderId="23" xfId="0" applyFont="1" applyFill="1" applyBorder="1" applyAlignment="1" applyProtection="1">
      <alignment horizontal="left"/>
      <protection/>
    </xf>
    <xf numFmtId="0" fontId="4" fillId="0" borderId="21" xfId="0" applyFont="1" applyFill="1" applyBorder="1" applyAlignment="1" applyProtection="1">
      <alignment horizontal="left"/>
      <protection/>
    </xf>
    <xf numFmtId="0" fontId="4" fillId="0" borderId="15" xfId="0" applyFont="1" applyFill="1" applyBorder="1" applyAlignment="1" applyProtection="1">
      <alignment horizontal="left"/>
      <protection/>
    </xf>
    <xf numFmtId="3" fontId="2" fillId="0" borderId="38" xfId="0" applyNumberFormat="1" applyFont="1" applyFill="1" applyBorder="1" applyAlignment="1" applyProtection="1">
      <alignment horizontal="center" vertical="center" wrapText="1"/>
      <protection/>
    </xf>
    <xf numFmtId="3" fontId="2" fillId="0" borderId="39" xfId="0" applyNumberFormat="1" applyFont="1" applyFill="1" applyBorder="1" applyAlignment="1" applyProtection="1">
      <alignment horizontal="center" vertical="center"/>
      <protection/>
    </xf>
    <xf numFmtId="3" fontId="2" fillId="0" borderId="40" xfId="0" applyNumberFormat="1" applyFont="1" applyFill="1" applyBorder="1" applyAlignment="1" applyProtection="1">
      <alignment horizontal="center" vertical="center"/>
      <protection/>
    </xf>
    <xf numFmtId="3" fontId="2" fillId="0" borderId="41" xfId="0" applyNumberFormat="1" applyFont="1" applyFill="1" applyBorder="1" applyAlignment="1" applyProtection="1">
      <alignment horizontal="center" vertical="center"/>
      <protection/>
    </xf>
    <xf numFmtId="3" fontId="2" fillId="0" borderId="15" xfId="0" applyNumberFormat="1" applyFont="1" applyFill="1" applyBorder="1" applyAlignment="1" applyProtection="1">
      <alignment horizontal="center" vertical="center"/>
      <protection/>
    </xf>
    <xf numFmtId="3" fontId="2" fillId="0" borderId="22" xfId="0" applyNumberFormat="1" applyFont="1" applyFill="1" applyBorder="1" applyAlignment="1" applyProtection="1">
      <alignment horizontal="center" vertical="center"/>
      <protection/>
    </xf>
    <xf numFmtId="3" fontId="2" fillId="35" borderId="42" xfId="0" applyNumberFormat="1" applyFont="1" applyFill="1" applyBorder="1" applyAlignment="1" applyProtection="1">
      <alignment horizontal="center" vertical="center"/>
      <protection locked="0"/>
    </xf>
    <xf numFmtId="3" fontId="2" fillId="35" borderId="10" xfId="0" applyNumberFormat="1" applyFont="1" applyFill="1" applyBorder="1" applyAlignment="1" applyProtection="1">
      <alignment horizontal="center" vertical="center"/>
      <protection locked="0"/>
    </xf>
    <xf numFmtId="3" fontId="2" fillId="35" borderId="37" xfId="0" applyNumberFormat="1" applyFont="1" applyFill="1" applyBorder="1" applyAlignment="1" applyProtection="1">
      <alignment horizontal="center" vertical="center"/>
      <protection locked="0"/>
    </xf>
    <xf numFmtId="49" fontId="2" fillId="33" borderId="36"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7" xfId="0" applyNumberFormat="1" applyFont="1" applyFill="1" applyBorder="1" applyAlignment="1" applyProtection="1">
      <alignment horizontal="left"/>
      <protection locked="0"/>
    </xf>
    <xf numFmtId="0" fontId="2" fillId="0" borderId="36"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181" fontId="4" fillId="33" borderId="36" xfId="0" applyNumberFormat="1" applyFont="1" applyFill="1" applyBorder="1" applyAlignment="1" applyProtection="1">
      <alignment horizontal="center" vertical="center"/>
      <protection locked="0"/>
    </xf>
    <xf numFmtId="181" fontId="4" fillId="33" borderId="10" xfId="0" applyNumberFormat="1" applyFont="1" applyFill="1" applyBorder="1" applyAlignment="1" applyProtection="1">
      <alignment horizontal="center" vertical="center"/>
      <protection locked="0"/>
    </xf>
    <xf numFmtId="181" fontId="4" fillId="33" borderId="37"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33" borderId="37" xfId="0" applyFont="1" applyFill="1" applyBorder="1" applyAlignment="1" applyProtection="1">
      <alignment horizontal="center"/>
      <protection locked="0"/>
    </xf>
    <xf numFmtId="0" fontId="5" fillId="0" borderId="19"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73" fillId="33" borderId="10" xfId="0" applyFont="1" applyFill="1" applyBorder="1" applyAlignment="1" applyProtection="1">
      <alignment horizontal="left"/>
      <protection locked="0"/>
    </xf>
    <xf numFmtId="0" fontId="73" fillId="33" borderId="37" xfId="0" applyFont="1" applyFill="1" applyBorder="1" applyAlignment="1" applyProtection="1">
      <alignment horizontal="left"/>
      <protection locked="0"/>
    </xf>
    <xf numFmtId="0" fontId="4" fillId="0" borderId="43" xfId="0" applyFont="1" applyFill="1" applyBorder="1" applyAlignment="1" applyProtection="1">
      <alignment horizontal="left" vertical="top"/>
      <protection locked="0"/>
    </xf>
    <xf numFmtId="0" fontId="4" fillId="0" borderId="44" xfId="0" applyFont="1" applyFill="1" applyBorder="1" applyAlignment="1" applyProtection="1">
      <alignment horizontal="left" vertical="top"/>
      <protection locked="0"/>
    </xf>
    <xf numFmtId="0" fontId="4" fillId="0" borderId="45" xfId="0" applyFont="1" applyFill="1" applyBorder="1" applyAlignment="1" applyProtection="1">
      <alignment horizontal="left" vertical="top"/>
      <protection locked="0"/>
    </xf>
    <xf numFmtId="0" fontId="4" fillId="0" borderId="35"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protection/>
    </xf>
    <xf numFmtId="0" fontId="4" fillId="0" borderId="34"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protection/>
    </xf>
    <xf numFmtId="0" fontId="4" fillId="0" borderId="43"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2" fillId="0" borderId="27"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49" fontId="4" fillId="0" borderId="27"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4" fillId="0" borderId="34"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49" fontId="2" fillId="0" borderId="50" xfId="0" applyNumberFormat="1" applyFont="1" applyFill="1" applyBorder="1" applyAlignment="1" applyProtection="1">
      <alignment horizontal="center" vertical="center"/>
      <protection/>
    </xf>
    <xf numFmtId="49" fontId="2" fillId="0" borderId="51" xfId="0" applyNumberFormat="1" applyFont="1" applyFill="1" applyBorder="1" applyAlignment="1" applyProtection="1">
      <alignment horizontal="center" vertical="center"/>
      <protection/>
    </xf>
    <xf numFmtId="49" fontId="4" fillId="0" borderId="52" xfId="0" applyNumberFormat="1" applyFont="1" applyFill="1" applyBorder="1" applyAlignment="1" applyProtection="1">
      <alignment horizontal="center" vertical="center"/>
      <protection locked="0"/>
    </xf>
    <xf numFmtId="49" fontId="4" fillId="0" borderId="45" xfId="0" applyNumberFormat="1" applyFont="1" applyFill="1" applyBorder="1" applyAlignment="1" applyProtection="1">
      <alignment horizontal="center" vertical="center"/>
      <protection locked="0"/>
    </xf>
    <xf numFmtId="49" fontId="4" fillId="0" borderId="53"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horizontal="center" vertical="center"/>
      <protection locked="0"/>
    </xf>
    <xf numFmtId="0" fontId="4" fillId="33" borderId="43" xfId="0" applyFont="1" applyFill="1" applyBorder="1" applyAlignment="1" applyProtection="1">
      <alignment vertical="center"/>
      <protection/>
    </xf>
    <xf numFmtId="0" fontId="4" fillId="33" borderId="44" xfId="0" applyFont="1" applyFill="1" applyBorder="1" applyAlignment="1" applyProtection="1">
      <alignment vertical="center"/>
      <protection/>
    </xf>
    <xf numFmtId="0" fontId="4" fillId="33" borderId="45" xfId="0" applyFont="1" applyFill="1" applyBorder="1" applyAlignment="1" applyProtection="1">
      <alignment vertical="center"/>
      <protection/>
    </xf>
    <xf numFmtId="0" fontId="2" fillId="0" borderId="33"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4" fillId="33" borderId="34" xfId="0" applyFont="1" applyFill="1" applyBorder="1" applyAlignment="1" applyProtection="1">
      <alignment vertical="center"/>
      <protection/>
    </xf>
    <xf numFmtId="0" fontId="4" fillId="33" borderId="43" xfId="0" applyFont="1" applyFill="1" applyBorder="1" applyAlignment="1" applyProtection="1" quotePrefix="1">
      <alignment vertical="center"/>
      <protection/>
    </xf>
    <xf numFmtId="0" fontId="4" fillId="33" borderId="44" xfId="0" applyFont="1" applyFill="1" applyBorder="1" applyAlignment="1" applyProtection="1" quotePrefix="1">
      <alignment vertical="center"/>
      <protection/>
    </xf>
    <xf numFmtId="0" fontId="4" fillId="33" borderId="45" xfId="0" applyFont="1" applyFill="1" applyBorder="1" applyAlignment="1" applyProtection="1" quotePrefix="1">
      <alignment vertical="center"/>
      <protection/>
    </xf>
    <xf numFmtId="0" fontId="4" fillId="0" borderId="35" xfId="0" applyFont="1" applyFill="1" applyBorder="1" applyAlignment="1" applyProtection="1">
      <alignment vertical="center"/>
      <protection locked="0"/>
    </xf>
    <xf numFmtId="0" fontId="4" fillId="0" borderId="28" xfId="0" applyFont="1" applyFill="1" applyBorder="1" applyAlignment="1" applyProtection="1">
      <alignment vertical="center"/>
      <protection locked="0"/>
    </xf>
    <xf numFmtId="0" fontId="1" fillId="0" borderId="33"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2" fillId="0" borderId="33"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15" fontId="4" fillId="0" borderId="27" xfId="0" applyNumberFormat="1" applyFont="1" applyFill="1" applyBorder="1" applyAlignment="1" applyProtection="1">
      <alignment horizontal="center" vertical="center"/>
      <protection/>
    </xf>
    <xf numFmtId="15" fontId="4" fillId="0" borderId="31" xfId="0" applyNumberFormat="1" applyFont="1" applyFill="1" applyBorder="1" applyAlignment="1" applyProtection="1">
      <alignment horizontal="center" vertical="center"/>
      <protection/>
    </xf>
    <xf numFmtId="0" fontId="4" fillId="0" borderId="47" xfId="0" applyFont="1" applyFill="1" applyBorder="1" applyAlignment="1" applyProtection="1">
      <alignment horizontal="left" vertical="top"/>
      <protection locked="0"/>
    </xf>
    <xf numFmtId="0" fontId="4" fillId="0" borderId="48" xfId="0" applyFont="1" applyFill="1" applyBorder="1" applyAlignment="1" applyProtection="1">
      <alignment horizontal="left" vertical="top"/>
      <protection locked="0"/>
    </xf>
    <xf numFmtId="0" fontId="4" fillId="0" borderId="49" xfId="0" applyFont="1" applyFill="1" applyBorder="1" applyAlignment="1" applyProtection="1">
      <alignment horizontal="left" vertical="top"/>
      <protection locked="0"/>
    </xf>
    <xf numFmtId="191" fontId="4" fillId="0" borderId="27" xfId="0" applyNumberFormat="1" applyFont="1" applyFill="1" applyBorder="1" applyAlignment="1" applyProtection="1">
      <alignment horizontal="center" vertical="center"/>
      <protection locked="0"/>
    </xf>
    <xf numFmtId="191" fontId="4" fillId="0" borderId="31"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xf>
    <xf numFmtId="0" fontId="50" fillId="0" borderId="0" xfId="0" applyFont="1" applyFill="1" applyAlignment="1" applyProtection="1">
      <alignment horizontal="left"/>
      <protection/>
    </xf>
    <xf numFmtId="0" fontId="1" fillId="0" borderId="54" xfId="0" applyFont="1" applyFill="1" applyBorder="1" applyAlignment="1" applyProtection="1">
      <alignment horizontal="center"/>
      <protection/>
    </xf>
    <xf numFmtId="0" fontId="1" fillId="0" borderId="55" xfId="0" applyFont="1" applyFill="1" applyBorder="1" applyAlignment="1" applyProtection="1">
      <alignment horizontal="center"/>
      <protection/>
    </xf>
    <xf numFmtId="0" fontId="1" fillId="0" borderId="56" xfId="0" applyFont="1" applyFill="1" applyBorder="1" applyAlignment="1" applyProtection="1">
      <alignment horizontal="center"/>
      <protection/>
    </xf>
    <xf numFmtId="0" fontId="12" fillId="0" borderId="57"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58" xfId="0" applyFont="1" applyFill="1" applyBorder="1" applyAlignment="1" applyProtection="1">
      <alignment horizontal="center" vertical="center" wrapText="1"/>
      <protection/>
    </xf>
    <xf numFmtId="0" fontId="12" fillId="0" borderId="59"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12" fillId="0" borderId="64" xfId="0" applyFont="1" applyFill="1" applyBorder="1" applyAlignment="1" applyProtection="1">
      <alignment horizontal="center"/>
      <protection/>
    </xf>
    <xf numFmtId="0" fontId="12" fillId="0" borderId="65" xfId="0" applyFont="1" applyFill="1" applyBorder="1" applyAlignment="1" applyProtection="1">
      <alignment horizontal="center"/>
      <protection/>
    </xf>
    <xf numFmtId="0" fontId="12" fillId="0" borderId="64" xfId="0" applyFont="1" applyFill="1" applyBorder="1" applyAlignment="1" applyProtection="1">
      <alignment horizontal="center" vertical="center" wrapText="1"/>
      <protection/>
    </xf>
    <xf numFmtId="0" fontId="12" fillId="0" borderId="66" xfId="0" applyFont="1" applyFill="1" applyBorder="1" applyAlignment="1" applyProtection="1">
      <alignment horizontal="center" vertical="center" wrapText="1"/>
      <protection/>
    </xf>
    <xf numFmtId="0" fontId="12" fillId="0" borderId="67" xfId="0" applyFont="1" applyFill="1" applyBorder="1" applyAlignment="1" applyProtection="1">
      <alignment horizontal="center" vertical="center" wrapText="1"/>
      <protection/>
    </xf>
    <xf numFmtId="0" fontId="12" fillId="0" borderId="68" xfId="0"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0"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right"/>
      <protection/>
    </xf>
    <xf numFmtId="0" fontId="1" fillId="0" borderId="72" xfId="0" applyFont="1" applyFill="1" applyBorder="1" applyAlignment="1" applyProtection="1">
      <alignment horizontal="center"/>
      <protection/>
    </xf>
    <xf numFmtId="0" fontId="0" fillId="0" borderId="72" xfId="0" applyFont="1" applyFill="1" applyBorder="1" applyAlignment="1" applyProtection="1">
      <alignment horizontal="center"/>
      <protection/>
    </xf>
    <xf numFmtId="0" fontId="12" fillId="0" borderId="33"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0" borderId="50"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protection locked="0"/>
    </xf>
    <xf numFmtId="0" fontId="12" fillId="0" borderId="73" xfId="0" applyFont="1" applyFill="1" applyBorder="1" applyAlignment="1" applyProtection="1">
      <alignment horizontal="center"/>
      <protection locked="0"/>
    </xf>
    <xf numFmtId="0" fontId="12" fillId="0" borderId="34"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12" fillId="0" borderId="52"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2" fillId="0" borderId="53"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protection locked="0"/>
    </xf>
    <xf numFmtId="0" fontId="12" fillId="0" borderId="46" xfId="0" applyFont="1" applyFill="1" applyBorder="1" applyAlignment="1" applyProtection="1">
      <alignment horizontal="center"/>
      <protection locked="0"/>
    </xf>
    <xf numFmtId="0" fontId="13" fillId="0" borderId="52" xfId="0" applyFont="1" applyFill="1" applyBorder="1" applyAlignment="1" applyProtection="1">
      <alignment horizontal="center"/>
      <protection locked="0"/>
    </xf>
    <xf numFmtId="0" fontId="13" fillId="0" borderId="46" xfId="0" applyFont="1" applyFill="1" applyBorder="1" applyAlignment="1" applyProtection="1">
      <alignment horizontal="center"/>
      <protection locked="0"/>
    </xf>
    <xf numFmtId="0" fontId="13" fillId="0" borderId="53" xfId="0" applyFont="1" applyFill="1" applyBorder="1" applyAlignment="1" applyProtection="1">
      <alignment horizontal="center"/>
      <protection locked="0"/>
    </xf>
    <xf numFmtId="0" fontId="13" fillId="0" borderId="74" xfId="0" applyFont="1" applyFill="1" applyBorder="1" applyAlignment="1" applyProtection="1">
      <alignment horizontal="center"/>
      <protection locked="0"/>
    </xf>
    <xf numFmtId="0" fontId="12" fillId="0" borderId="35"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3" fillId="0" borderId="28"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protection/>
    </xf>
    <xf numFmtId="0" fontId="13" fillId="0" borderId="32" xfId="0" applyFont="1" applyFill="1" applyBorder="1" applyAlignment="1" applyProtection="1">
      <alignment horizontal="center"/>
      <protection/>
    </xf>
    <xf numFmtId="0" fontId="13" fillId="0" borderId="2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13" fillId="0" borderId="27"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protection/>
    </xf>
    <xf numFmtId="0" fontId="12" fillId="0" borderId="3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480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69"/>
  <sheetViews>
    <sheetView showGridLines="0" tabSelected="1" zoomScalePageLayoutView="0" workbookViewId="0" topLeftCell="A1">
      <selection activeCell="B15" sqref="B15:G15"/>
    </sheetView>
  </sheetViews>
  <sheetFormatPr defaultColWidth="0" defaultRowHeight="12.75"/>
  <cols>
    <col min="1" max="1" width="2.00390625" style="44" customWidth="1"/>
    <col min="2" max="2" width="5.8515625" style="44" customWidth="1"/>
    <col min="3" max="3" width="6.00390625" style="44" customWidth="1"/>
    <col min="4" max="4" width="6.7109375" style="44" customWidth="1"/>
    <col min="5" max="5" width="4.7109375" style="44" customWidth="1"/>
    <col min="6" max="6" width="3.00390625" style="44" customWidth="1"/>
    <col min="7" max="7" width="8.421875" style="44" customWidth="1"/>
    <col min="8" max="8" width="4.28125" style="44" customWidth="1"/>
    <col min="9" max="9" width="2.421875" style="44" customWidth="1"/>
    <col min="10" max="10" width="3.8515625" style="44" customWidth="1"/>
    <col min="11" max="11" width="4.140625" style="44" customWidth="1"/>
    <col min="12" max="12" width="6.7109375" style="44" customWidth="1"/>
    <col min="13" max="13" width="4.7109375" style="44" customWidth="1"/>
    <col min="14" max="14" width="5.421875" style="44" customWidth="1"/>
    <col min="15" max="15" width="6.7109375" style="44" customWidth="1"/>
    <col min="16" max="16" width="6.140625" style="44" customWidth="1"/>
    <col min="17" max="17" width="1.28515625" style="44" customWidth="1"/>
    <col min="18" max="18" width="5.28125" style="44" customWidth="1"/>
    <col min="19" max="19" width="4.7109375" style="44" customWidth="1"/>
    <col min="20" max="20" width="5.7109375" style="44" customWidth="1"/>
    <col min="21" max="21" width="0.9921875" style="44" customWidth="1"/>
    <col min="22" max="22" width="2.28125" style="44" customWidth="1"/>
    <col min="23" max="236" width="9.140625" style="44" customWidth="1"/>
    <col min="237" max="242" width="9.140625" style="44" hidden="1" customWidth="1"/>
    <col min="243" max="243" width="10.421875" style="44" hidden="1" customWidth="1"/>
    <col min="244" max="244" width="17.421875" style="44" hidden="1" customWidth="1"/>
    <col min="245" max="245" width="9.140625" style="44" hidden="1" customWidth="1"/>
    <col min="246" max="246" width="2.57421875" style="44" hidden="1" customWidth="1"/>
    <col min="247" max="247" width="4.8515625" style="44" hidden="1" customWidth="1"/>
    <col min="248" max="248" width="14.57421875" style="44" hidden="1" customWidth="1"/>
    <col min="249" max="249" width="4.8515625" style="44" hidden="1" customWidth="1"/>
    <col min="250" max="250" width="10.57421875" style="44" hidden="1" customWidth="1"/>
    <col min="251" max="251" width="18.28125" style="44" hidden="1" customWidth="1"/>
    <col min="252" max="252" width="0" style="44" hidden="1" customWidth="1"/>
    <col min="253" max="253" width="27.28125" style="44" hidden="1" customWidth="1"/>
    <col min="254" max="254" width="0" style="44" hidden="1" customWidth="1"/>
    <col min="255" max="16384" width="27.28125" style="44" hidden="1" customWidth="1"/>
  </cols>
  <sheetData>
    <row r="1" spans="1:20" s="9" customFormat="1" ht="20.25" customHeight="1">
      <c r="A1" s="8"/>
      <c r="B1" s="69"/>
      <c r="C1" s="70"/>
      <c r="D1" s="62"/>
      <c r="E1" s="63"/>
      <c r="F1" s="63"/>
      <c r="G1" s="63"/>
      <c r="H1" s="63"/>
      <c r="I1" s="63"/>
      <c r="J1" s="63"/>
      <c r="K1" s="63"/>
      <c r="L1" s="63"/>
      <c r="M1" s="63"/>
      <c r="N1" s="64"/>
      <c r="O1" s="64"/>
      <c r="P1" s="74"/>
      <c r="Q1" s="214" t="s">
        <v>239</v>
      </c>
      <c r="R1" s="215"/>
      <c r="S1" s="215"/>
      <c r="T1" s="216"/>
    </row>
    <row r="2" spans="2:23" s="9" customFormat="1" ht="18.75" customHeight="1">
      <c r="B2" s="71"/>
      <c r="C2" s="72"/>
      <c r="D2" s="72"/>
      <c r="E2" s="72"/>
      <c r="F2" s="72"/>
      <c r="G2" s="72"/>
      <c r="H2" s="72"/>
      <c r="I2" s="72"/>
      <c r="J2" s="72"/>
      <c r="K2" s="72"/>
      <c r="L2" s="72"/>
      <c r="M2" s="72"/>
      <c r="N2" s="72"/>
      <c r="O2" s="72"/>
      <c r="P2" s="73"/>
      <c r="Q2" s="217"/>
      <c r="R2" s="218"/>
      <c r="S2" s="218"/>
      <c r="T2" s="219"/>
      <c r="W2" s="67"/>
    </row>
    <row r="3" spans="2:24" s="9" customFormat="1" ht="17.25" customHeight="1">
      <c r="B3" s="104" t="s">
        <v>245</v>
      </c>
      <c r="C3" s="105"/>
      <c r="D3" s="105"/>
      <c r="E3" s="105"/>
      <c r="F3" s="105"/>
      <c r="G3" s="105"/>
      <c r="H3" s="105"/>
      <c r="I3" s="105"/>
      <c r="J3" s="105"/>
      <c r="K3" s="105"/>
      <c r="L3" s="105"/>
      <c r="M3" s="105"/>
      <c r="N3" s="105"/>
      <c r="O3" s="105"/>
      <c r="P3" s="106"/>
      <c r="Q3" s="217"/>
      <c r="R3" s="218"/>
      <c r="S3" s="218"/>
      <c r="T3" s="219"/>
      <c r="W3" s="67"/>
      <c r="X3" s="67"/>
    </row>
    <row r="4" spans="2:20" s="9" customFormat="1" ht="24" customHeight="1">
      <c r="B4" s="104"/>
      <c r="C4" s="105"/>
      <c r="D4" s="105"/>
      <c r="E4" s="105"/>
      <c r="F4" s="105"/>
      <c r="G4" s="105"/>
      <c r="H4" s="105"/>
      <c r="I4" s="105"/>
      <c r="J4" s="105" t="s">
        <v>246</v>
      </c>
      <c r="K4" s="105"/>
      <c r="L4" s="105"/>
      <c r="M4" s="105"/>
      <c r="N4" s="105"/>
      <c r="O4" s="105"/>
      <c r="P4" s="106"/>
      <c r="Q4" s="217"/>
      <c r="R4" s="218"/>
      <c r="S4" s="218"/>
      <c r="T4" s="219"/>
    </row>
    <row r="5" spans="2:23" s="9" customFormat="1" ht="15.75" customHeight="1">
      <c r="B5" s="162" t="s">
        <v>241</v>
      </c>
      <c r="C5" s="163"/>
      <c r="D5" s="163"/>
      <c r="E5" s="163"/>
      <c r="F5" s="163"/>
      <c r="G5" s="163"/>
      <c r="H5" s="163"/>
      <c r="I5" s="163"/>
      <c r="J5" s="163"/>
      <c r="K5" s="163"/>
      <c r="L5" s="163"/>
      <c r="M5" s="163"/>
      <c r="N5" s="163"/>
      <c r="O5" s="163"/>
      <c r="P5" s="164"/>
      <c r="Q5" s="220"/>
      <c r="R5" s="221"/>
      <c r="S5" s="221"/>
      <c r="T5" s="222"/>
      <c r="U5" s="65"/>
      <c r="V5" s="65"/>
      <c r="W5" s="65"/>
    </row>
    <row r="6" spans="2:20" s="9" customFormat="1" ht="12.75">
      <c r="B6" s="226" t="s">
        <v>225</v>
      </c>
      <c r="C6" s="227"/>
      <c r="D6" s="227"/>
      <c r="E6" s="227"/>
      <c r="F6" s="227"/>
      <c r="G6" s="227"/>
      <c r="H6" s="227"/>
      <c r="I6" s="227"/>
      <c r="J6" s="227"/>
      <c r="K6" s="227"/>
      <c r="L6" s="227"/>
      <c r="M6" s="227"/>
      <c r="N6" s="227"/>
      <c r="O6" s="227"/>
      <c r="P6" s="227"/>
      <c r="Q6" s="227"/>
      <c r="R6" s="227"/>
      <c r="S6" s="227"/>
      <c r="T6" s="227"/>
    </row>
    <row r="7" spans="2:20" s="9" customFormat="1" ht="12.75">
      <c r="B7" s="223" t="s">
        <v>226</v>
      </c>
      <c r="C7" s="224"/>
      <c r="D7" s="224"/>
      <c r="E7" s="224"/>
      <c r="F7" s="224"/>
      <c r="G7" s="224"/>
      <c r="H7" s="224"/>
      <c r="I7" s="224"/>
      <c r="J7" s="224"/>
      <c r="K7" s="224"/>
      <c r="L7" s="224"/>
      <c r="M7" s="224"/>
      <c r="N7" s="224"/>
      <c r="O7" s="224"/>
      <c r="P7" s="224"/>
      <c r="Q7" s="224"/>
      <c r="R7" s="224"/>
      <c r="S7" s="224"/>
      <c r="T7" s="225"/>
    </row>
    <row r="8" spans="2:20" s="9" customFormat="1" ht="12.75">
      <c r="B8" s="223" t="s">
        <v>242</v>
      </c>
      <c r="C8" s="224"/>
      <c r="D8" s="224"/>
      <c r="E8" s="224"/>
      <c r="F8" s="224"/>
      <c r="G8" s="224"/>
      <c r="H8" s="224"/>
      <c r="I8" s="224"/>
      <c r="J8" s="224"/>
      <c r="K8" s="224"/>
      <c r="L8" s="224"/>
      <c r="M8" s="224"/>
      <c r="N8" s="224"/>
      <c r="O8" s="224"/>
      <c r="P8" s="224"/>
      <c r="Q8" s="224"/>
      <c r="R8" s="224"/>
      <c r="S8" s="224"/>
      <c r="T8" s="225"/>
    </row>
    <row r="9" spans="2:20" s="9" customFormat="1" ht="12.75">
      <c r="B9" s="210" t="s">
        <v>243</v>
      </c>
      <c r="C9" s="211"/>
      <c r="D9" s="211"/>
      <c r="E9" s="211"/>
      <c r="F9" s="211"/>
      <c r="G9" s="211"/>
      <c r="H9" s="211"/>
      <c r="I9" s="211"/>
      <c r="J9" s="211"/>
      <c r="K9" s="211"/>
      <c r="L9" s="211"/>
      <c r="M9" s="211"/>
      <c r="N9" s="211"/>
      <c r="O9" s="211"/>
      <c r="P9" s="211"/>
      <c r="Q9" s="211"/>
      <c r="R9" s="211"/>
      <c r="S9" s="211"/>
      <c r="T9" s="211"/>
    </row>
    <row r="10" spans="2:20" s="9" customFormat="1" ht="12.75">
      <c r="B10" s="178" t="s">
        <v>244</v>
      </c>
      <c r="C10" s="179"/>
      <c r="D10" s="179"/>
      <c r="E10" s="179"/>
      <c r="F10" s="179"/>
      <c r="G10" s="179"/>
      <c r="H10" s="179"/>
      <c r="I10" s="179"/>
      <c r="J10" s="179"/>
      <c r="K10" s="179"/>
      <c r="L10" s="179"/>
      <c r="M10" s="179"/>
      <c r="N10" s="179"/>
      <c r="O10" s="179"/>
      <c r="P10" s="179"/>
      <c r="Q10" s="179"/>
      <c r="R10" s="179"/>
      <c r="S10" s="179"/>
      <c r="T10" s="180"/>
    </row>
    <row r="11" spans="2:20" s="9" customFormat="1" ht="12.75" customHeight="1">
      <c r="B11" s="178" t="s">
        <v>247</v>
      </c>
      <c r="C11" s="179"/>
      <c r="D11" s="179"/>
      <c r="E11" s="179"/>
      <c r="F11" s="179"/>
      <c r="G11" s="179"/>
      <c r="H11" s="179"/>
      <c r="I11" s="179"/>
      <c r="J11" s="179"/>
      <c r="K11" s="179"/>
      <c r="L11" s="179"/>
      <c r="M11" s="179"/>
      <c r="N11" s="179"/>
      <c r="O11" s="179"/>
      <c r="P11" s="179"/>
      <c r="Q11" s="179"/>
      <c r="R11" s="179"/>
      <c r="S11" s="179"/>
      <c r="T11" s="180"/>
    </row>
    <row r="12" spans="2:20" s="9" customFormat="1" ht="13.5" customHeight="1">
      <c r="B12" s="10"/>
      <c r="C12" s="10"/>
      <c r="D12" s="10"/>
      <c r="E12" s="10"/>
      <c r="F12" s="10"/>
      <c r="G12" s="10"/>
      <c r="H12" s="10"/>
      <c r="I12" s="10"/>
      <c r="J12" s="10"/>
      <c r="K12" s="10"/>
      <c r="L12" s="10"/>
      <c r="M12" s="10"/>
      <c r="N12" s="10"/>
      <c r="O12" s="10"/>
      <c r="P12" s="10"/>
      <c r="Q12" s="10"/>
      <c r="R12" s="10"/>
      <c r="S12" s="10"/>
      <c r="T12" s="10"/>
    </row>
    <row r="13" spans="2:20" s="9" customFormat="1" ht="22.5" customHeight="1">
      <c r="B13" s="11"/>
      <c r="C13" s="10"/>
      <c r="D13" s="10"/>
      <c r="E13" s="10"/>
      <c r="F13" s="10"/>
      <c r="G13" s="12"/>
      <c r="H13" s="10"/>
      <c r="I13" s="10"/>
      <c r="J13" s="10"/>
      <c r="K13" s="10"/>
      <c r="L13" s="10"/>
      <c r="M13" s="212" t="s">
        <v>227</v>
      </c>
      <c r="N13" s="212"/>
      <c r="O13" s="212"/>
      <c r="P13" s="212"/>
      <c r="Q13" s="212"/>
      <c r="R13" s="212"/>
      <c r="S13" s="212"/>
      <c r="T13" s="213"/>
    </row>
    <row r="14" spans="2:20" s="13" customFormat="1" ht="12.75">
      <c r="B14" s="181" t="s">
        <v>37</v>
      </c>
      <c r="C14" s="182"/>
      <c r="D14" s="182"/>
      <c r="E14" s="182"/>
      <c r="F14" s="182"/>
      <c r="G14" s="183"/>
      <c r="H14" s="175" t="s">
        <v>34</v>
      </c>
      <c r="I14" s="175"/>
      <c r="J14" s="175"/>
      <c r="K14" s="175"/>
      <c r="L14" s="175"/>
      <c r="M14" s="184"/>
      <c r="N14" s="184"/>
      <c r="O14" s="184"/>
      <c r="P14" s="184"/>
      <c r="Q14" s="184"/>
      <c r="R14" s="184"/>
      <c r="S14" s="184"/>
      <c r="T14" s="185"/>
    </row>
    <row r="15" spans="2:20" s="13" customFormat="1" ht="12.75">
      <c r="B15" s="196"/>
      <c r="C15" s="197"/>
      <c r="D15" s="197"/>
      <c r="E15" s="197"/>
      <c r="F15" s="197"/>
      <c r="G15" s="198"/>
      <c r="H15" s="175" t="s">
        <v>33</v>
      </c>
      <c r="I15" s="175"/>
      <c r="J15" s="175"/>
      <c r="K15" s="175"/>
      <c r="L15" s="175"/>
      <c r="M15" s="184"/>
      <c r="N15" s="184"/>
      <c r="O15" s="184"/>
      <c r="P15" s="184"/>
      <c r="Q15" s="184"/>
      <c r="R15" s="184"/>
      <c r="S15" s="184"/>
      <c r="T15" s="185"/>
    </row>
    <row r="16" spans="2:20" s="13" customFormat="1" ht="12.75">
      <c r="B16" s="15"/>
      <c r="C16" s="16"/>
      <c r="D16" s="16"/>
      <c r="E16" s="16"/>
      <c r="F16" s="16"/>
      <c r="G16" s="17"/>
      <c r="H16" s="175" t="s">
        <v>104</v>
      </c>
      <c r="I16" s="175"/>
      <c r="J16" s="175"/>
      <c r="K16" s="175"/>
      <c r="L16" s="175"/>
      <c r="M16" s="184"/>
      <c r="N16" s="184"/>
      <c r="O16" s="184"/>
      <c r="P16" s="184"/>
      <c r="Q16" s="184"/>
      <c r="R16" s="184"/>
      <c r="S16" s="184"/>
      <c r="T16" s="185"/>
    </row>
    <row r="17" spans="2:20" s="13" customFormat="1" ht="12.75">
      <c r="B17" s="181" t="s">
        <v>38</v>
      </c>
      <c r="C17" s="182"/>
      <c r="D17" s="182"/>
      <c r="E17" s="182"/>
      <c r="F17" s="182"/>
      <c r="G17" s="183"/>
      <c r="H17" s="18"/>
      <c r="I17" s="18"/>
      <c r="J17" s="18"/>
      <c r="K17" s="18"/>
      <c r="L17" s="14"/>
      <c r="M17" s="19"/>
      <c r="N17" s="19"/>
      <c r="O17" s="19"/>
      <c r="P17" s="19"/>
      <c r="Q17" s="19"/>
      <c r="R17" s="19"/>
      <c r="S17" s="19"/>
      <c r="T17" s="20"/>
    </row>
    <row r="18" spans="2:20" s="13" customFormat="1" ht="12.75">
      <c r="B18" s="196"/>
      <c r="C18" s="197"/>
      <c r="D18" s="197"/>
      <c r="E18" s="197"/>
      <c r="F18" s="197"/>
      <c r="G18" s="198"/>
      <c r="H18" s="175" t="s">
        <v>35</v>
      </c>
      <c r="I18" s="175"/>
      <c r="J18" s="175"/>
      <c r="K18" s="175"/>
      <c r="L18" s="175"/>
      <c r="M18" s="176"/>
      <c r="N18" s="176"/>
      <c r="O18" s="176"/>
      <c r="P18" s="176"/>
      <c r="Q18" s="176"/>
      <c r="R18" s="176"/>
      <c r="S18" s="176"/>
      <c r="T18" s="177"/>
    </row>
    <row r="19" spans="2:20" s="13" customFormat="1" ht="12.75">
      <c r="B19" s="15"/>
      <c r="C19" s="16"/>
      <c r="D19" s="16"/>
      <c r="E19" s="16"/>
      <c r="F19" s="16"/>
      <c r="G19" s="17"/>
      <c r="H19" s="233" t="s">
        <v>105</v>
      </c>
      <c r="I19" s="175"/>
      <c r="J19" s="175"/>
      <c r="K19" s="175"/>
      <c r="L19" s="175"/>
      <c r="M19" s="234"/>
      <c r="N19" s="234"/>
      <c r="O19" s="234"/>
      <c r="P19" s="234"/>
      <c r="Q19" s="234"/>
      <c r="R19" s="234"/>
      <c r="S19" s="234"/>
      <c r="T19" s="235"/>
    </row>
    <row r="20" spans="2:20" s="13" customFormat="1" ht="12.75">
      <c r="B20" s="199" t="s">
        <v>228</v>
      </c>
      <c r="C20" s="200"/>
      <c r="D20" s="200"/>
      <c r="E20" s="200"/>
      <c r="F20" s="200"/>
      <c r="G20" s="201"/>
      <c r="H20" s="175" t="s">
        <v>36</v>
      </c>
      <c r="I20" s="175"/>
      <c r="J20" s="175"/>
      <c r="K20" s="175"/>
      <c r="L20" s="175"/>
      <c r="M20" s="184"/>
      <c r="N20" s="184"/>
      <c r="O20" s="184"/>
      <c r="P20" s="184"/>
      <c r="Q20" s="184"/>
      <c r="R20" s="184"/>
      <c r="S20" s="184"/>
      <c r="T20" s="185"/>
    </row>
    <row r="21" spans="2:20" s="13" customFormat="1" ht="12.75">
      <c r="B21" s="230"/>
      <c r="C21" s="231"/>
      <c r="D21" s="231"/>
      <c r="E21" s="231"/>
      <c r="F21" s="231"/>
      <c r="G21" s="232"/>
      <c r="H21" s="175"/>
      <c r="I21" s="175"/>
      <c r="J21" s="175"/>
      <c r="K21" s="175"/>
      <c r="L21" s="175"/>
      <c r="M21" s="182"/>
      <c r="N21" s="182"/>
      <c r="O21" s="182"/>
      <c r="P21" s="182"/>
      <c r="Q21" s="182"/>
      <c r="R21" s="182"/>
      <c r="S21" s="182"/>
      <c r="T21" s="183"/>
    </row>
    <row r="22" spans="2:20" s="13" customFormat="1" ht="12.75">
      <c r="B22" s="21"/>
      <c r="C22" s="22"/>
      <c r="D22" s="22"/>
      <c r="E22" s="22"/>
      <c r="F22" s="22"/>
      <c r="G22" s="23"/>
      <c r="H22" s="22"/>
      <c r="I22" s="22"/>
      <c r="J22" s="22"/>
      <c r="K22" s="24"/>
      <c r="L22" s="25"/>
      <c r="M22" s="26"/>
      <c r="N22" s="26"/>
      <c r="O22" s="26"/>
      <c r="P22" s="26"/>
      <c r="Q22" s="26"/>
      <c r="R22" s="26"/>
      <c r="S22" s="26"/>
      <c r="T22" s="27"/>
    </row>
    <row r="23" spans="2:20" s="13" customFormat="1" ht="12.75">
      <c r="B23" s="19"/>
      <c r="C23" s="19"/>
      <c r="D23" s="19"/>
      <c r="E23" s="19"/>
      <c r="F23" s="19"/>
      <c r="G23" s="19"/>
      <c r="H23" s="19"/>
      <c r="I23" s="19"/>
      <c r="J23" s="19"/>
      <c r="K23" s="19"/>
      <c r="L23" s="19"/>
      <c r="M23" s="19"/>
      <c r="N23" s="19"/>
      <c r="O23" s="19"/>
      <c r="P23" s="19"/>
      <c r="Q23" s="19"/>
      <c r="R23" s="19"/>
      <c r="S23" s="19"/>
      <c r="T23" s="19"/>
    </row>
    <row r="24" spans="2:20" s="29" customFormat="1" ht="11.25">
      <c r="B24" s="188" t="s">
        <v>3</v>
      </c>
      <c r="C24" s="189"/>
      <c r="D24" s="189"/>
      <c r="E24" s="189"/>
      <c r="F24" s="189"/>
      <c r="G24" s="189"/>
      <c r="H24" s="189"/>
      <c r="I24" s="189"/>
      <c r="J24" s="189"/>
      <c r="K24" s="189"/>
      <c r="L24" s="188" t="s">
        <v>2</v>
      </c>
      <c r="M24" s="189"/>
      <c r="N24" s="189"/>
      <c r="O24" s="189"/>
      <c r="P24" s="189"/>
      <c r="Q24" s="202"/>
      <c r="R24" s="202"/>
      <c r="S24" s="228"/>
      <c r="T24" s="229"/>
    </row>
    <row r="25" spans="2:20" s="29" customFormat="1" ht="13.5" customHeight="1">
      <c r="B25" s="203"/>
      <c r="C25" s="204"/>
      <c r="D25" s="204"/>
      <c r="E25" s="204"/>
      <c r="F25" s="204"/>
      <c r="G25" s="204"/>
      <c r="H25" s="204"/>
      <c r="I25" s="204"/>
      <c r="J25" s="204"/>
      <c r="K25" s="32"/>
      <c r="L25" s="203"/>
      <c r="M25" s="204"/>
      <c r="N25" s="204"/>
      <c r="O25" s="204"/>
      <c r="P25" s="204"/>
      <c r="Q25" s="204"/>
      <c r="R25" s="204"/>
      <c r="S25" s="204"/>
      <c r="T25" s="205"/>
    </row>
    <row r="26" spans="2:20" s="29" customFormat="1" ht="13.5" customHeight="1">
      <c r="B26" s="203"/>
      <c r="C26" s="204"/>
      <c r="D26" s="204"/>
      <c r="E26" s="204"/>
      <c r="F26" s="204"/>
      <c r="G26" s="204"/>
      <c r="H26" s="204"/>
      <c r="I26" s="204"/>
      <c r="J26" s="204"/>
      <c r="K26" s="32"/>
      <c r="L26" s="203"/>
      <c r="M26" s="204"/>
      <c r="N26" s="204"/>
      <c r="O26" s="204"/>
      <c r="P26" s="204"/>
      <c r="Q26" s="204"/>
      <c r="R26" s="204"/>
      <c r="S26" s="204"/>
      <c r="T26" s="205"/>
    </row>
    <row r="27" spans="2:20" s="29" customFormat="1" ht="13.5" customHeight="1">
      <c r="B27" s="194"/>
      <c r="C27" s="195"/>
      <c r="D27" s="195"/>
      <c r="E27" s="195"/>
      <c r="F27" s="195"/>
      <c r="G27" s="103" t="s">
        <v>229</v>
      </c>
      <c r="H27" s="186"/>
      <c r="I27" s="186"/>
      <c r="J27" s="186"/>
      <c r="K27" s="32"/>
      <c r="L27" s="194"/>
      <c r="M27" s="195"/>
      <c r="N27" s="195"/>
      <c r="O27" s="195"/>
      <c r="P27" s="195"/>
      <c r="Q27" s="1"/>
      <c r="R27" s="103" t="s">
        <v>229</v>
      </c>
      <c r="S27" s="186"/>
      <c r="T27" s="187"/>
    </row>
    <row r="28" spans="2:20" s="29" customFormat="1" ht="13.5" customHeight="1">
      <c r="B28" s="206" t="s">
        <v>107</v>
      </c>
      <c r="C28" s="207"/>
      <c r="D28" s="204"/>
      <c r="E28" s="204"/>
      <c r="F28" s="204"/>
      <c r="G28" s="186"/>
      <c r="H28" s="186"/>
      <c r="I28" s="186"/>
      <c r="J28" s="186"/>
      <c r="K28" s="32"/>
      <c r="L28" s="208" t="s">
        <v>107</v>
      </c>
      <c r="M28" s="209"/>
      <c r="N28" s="186"/>
      <c r="O28" s="186"/>
      <c r="P28" s="186"/>
      <c r="Q28" s="186"/>
      <c r="R28" s="186"/>
      <c r="S28" s="186"/>
      <c r="T28" s="187"/>
    </row>
    <row r="29" spans="2:20" s="29" customFormat="1" ht="13.5" customHeight="1">
      <c r="B29" s="237" t="s">
        <v>106</v>
      </c>
      <c r="C29" s="238"/>
      <c r="D29" s="204"/>
      <c r="E29" s="204"/>
      <c r="F29" s="204"/>
      <c r="G29" s="204"/>
      <c r="H29" s="204"/>
      <c r="I29" s="204"/>
      <c r="J29" s="204"/>
      <c r="K29" s="33"/>
      <c r="L29" s="237" t="s">
        <v>12</v>
      </c>
      <c r="M29" s="238"/>
      <c r="N29" s="204"/>
      <c r="O29" s="204"/>
      <c r="P29" s="204"/>
      <c r="Q29" s="204"/>
      <c r="R29" s="204"/>
      <c r="S29" s="204"/>
      <c r="T29" s="205"/>
    </row>
    <row r="30" spans="2:20" s="29" customFormat="1" ht="11.25">
      <c r="B30" s="34"/>
      <c r="C30" s="34"/>
      <c r="D30" s="34"/>
      <c r="E30" s="34"/>
      <c r="F30" s="34"/>
      <c r="G30" s="34"/>
      <c r="H30" s="34"/>
      <c r="I30" s="34"/>
      <c r="J30" s="34"/>
      <c r="K30" s="34"/>
      <c r="L30" s="34"/>
      <c r="M30" s="34"/>
      <c r="N30" s="34"/>
      <c r="O30" s="34"/>
      <c r="P30" s="34"/>
      <c r="Q30" s="34"/>
      <c r="R30" s="34"/>
      <c r="S30" s="34"/>
      <c r="T30" s="34"/>
    </row>
    <row r="31" spans="2:20" s="29" customFormat="1" ht="12">
      <c r="B31" s="190" t="s">
        <v>230</v>
      </c>
      <c r="C31" s="191"/>
      <c r="D31" s="191"/>
      <c r="E31" s="191"/>
      <c r="F31" s="191"/>
      <c r="G31" s="191"/>
      <c r="H31" s="191"/>
      <c r="I31" s="191"/>
      <c r="J31" s="192"/>
      <c r="K31" s="192"/>
      <c r="L31" s="192"/>
      <c r="M31" s="192"/>
      <c r="N31" s="192"/>
      <c r="O31" s="192"/>
      <c r="P31" s="192"/>
      <c r="Q31" s="192"/>
      <c r="R31" s="192"/>
      <c r="S31" s="192"/>
      <c r="T31" s="193"/>
    </row>
    <row r="32" spans="2:20" s="29" customFormat="1" ht="11.25">
      <c r="B32" s="34"/>
      <c r="C32" s="34"/>
      <c r="D32" s="34"/>
      <c r="E32" s="34"/>
      <c r="F32" s="34"/>
      <c r="G32" s="34"/>
      <c r="H32" s="34"/>
      <c r="I32" s="34"/>
      <c r="J32" s="34"/>
      <c r="K32" s="34"/>
      <c r="L32" s="34"/>
      <c r="M32" s="34"/>
      <c r="N32" s="34"/>
      <c r="O32" s="34"/>
      <c r="P32" s="34"/>
      <c r="Q32" s="34"/>
      <c r="R32" s="34"/>
      <c r="S32" s="34"/>
      <c r="T32" s="34"/>
    </row>
    <row r="33" spans="2:20" s="29" customFormat="1" ht="11.25">
      <c r="B33" s="236"/>
      <c r="C33" s="236"/>
      <c r="D33" s="236"/>
      <c r="E33" s="171" t="s">
        <v>0</v>
      </c>
      <c r="F33" s="172"/>
      <c r="G33" s="174"/>
      <c r="H33" s="171" t="s">
        <v>39</v>
      </c>
      <c r="I33" s="172"/>
      <c r="J33" s="172"/>
      <c r="K33" s="174"/>
      <c r="L33" s="171" t="s">
        <v>40</v>
      </c>
      <c r="M33" s="172"/>
      <c r="N33" s="172"/>
      <c r="O33" s="171" t="s">
        <v>41</v>
      </c>
      <c r="P33" s="172"/>
      <c r="Q33" s="174"/>
      <c r="R33" s="171" t="s">
        <v>43</v>
      </c>
      <c r="S33" s="172"/>
      <c r="T33" s="35" t="s">
        <v>42</v>
      </c>
    </row>
    <row r="34" spans="2:20" s="29" customFormat="1" ht="11.25">
      <c r="B34" s="149" t="s">
        <v>1</v>
      </c>
      <c r="C34" s="149"/>
      <c r="D34" s="149"/>
      <c r="E34" s="248"/>
      <c r="F34" s="249"/>
      <c r="G34" s="250"/>
      <c r="H34" s="153"/>
      <c r="I34" s="154"/>
      <c r="J34" s="154"/>
      <c r="K34" s="155"/>
      <c r="L34" s="156"/>
      <c r="M34" s="157"/>
      <c r="N34" s="157"/>
      <c r="O34" s="153"/>
      <c r="P34" s="154"/>
      <c r="Q34" s="155"/>
      <c r="R34" s="169"/>
      <c r="S34" s="170"/>
      <c r="T34" s="75"/>
    </row>
    <row r="35" spans="2:20" s="29" customFormat="1" ht="11.25">
      <c r="B35" s="149" t="s">
        <v>169</v>
      </c>
      <c r="C35" s="149"/>
      <c r="D35" s="149"/>
      <c r="E35" s="150"/>
      <c r="F35" s="151"/>
      <c r="G35" s="152"/>
      <c r="H35" s="153"/>
      <c r="I35" s="154"/>
      <c r="J35" s="154"/>
      <c r="K35" s="155"/>
      <c r="L35" s="156"/>
      <c r="M35" s="157"/>
      <c r="N35" s="157"/>
      <c r="O35" s="153"/>
      <c r="P35" s="154"/>
      <c r="Q35" s="154"/>
      <c r="R35" s="239" t="s">
        <v>191</v>
      </c>
      <c r="S35" s="240"/>
      <c r="T35" s="241"/>
    </row>
    <row r="36" spans="2:20" s="29" customFormat="1" ht="11.25">
      <c r="B36" s="149" t="s">
        <v>170</v>
      </c>
      <c r="C36" s="149"/>
      <c r="D36" s="149"/>
      <c r="E36" s="150"/>
      <c r="F36" s="151"/>
      <c r="G36" s="152"/>
      <c r="H36" s="153"/>
      <c r="I36" s="154"/>
      <c r="J36" s="154"/>
      <c r="K36" s="155"/>
      <c r="L36" s="156"/>
      <c r="M36" s="157"/>
      <c r="N36" s="157"/>
      <c r="O36" s="153"/>
      <c r="P36" s="154"/>
      <c r="Q36" s="154"/>
      <c r="R36" s="242"/>
      <c r="S36" s="243"/>
      <c r="T36" s="244"/>
    </row>
    <row r="37" spans="2:20" s="29" customFormat="1" ht="11.25">
      <c r="B37" s="149" t="s">
        <v>44</v>
      </c>
      <c r="C37" s="149"/>
      <c r="D37" s="149"/>
      <c r="E37" s="248"/>
      <c r="F37" s="249"/>
      <c r="G37" s="250"/>
      <c r="H37" s="153"/>
      <c r="I37" s="154"/>
      <c r="J37" s="154"/>
      <c r="K37" s="155"/>
      <c r="L37" s="156"/>
      <c r="M37" s="157"/>
      <c r="N37" s="157"/>
      <c r="O37" s="153"/>
      <c r="P37" s="154"/>
      <c r="Q37" s="154"/>
      <c r="R37" s="245"/>
      <c r="S37" s="246"/>
      <c r="T37" s="247"/>
    </row>
    <row r="38" spans="2:20" s="29" customFormat="1" ht="11.25">
      <c r="B38" s="34"/>
      <c r="C38" s="34"/>
      <c r="D38" s="34"/>
      <c r="E38" s="34"/>
      <c r="F38" s="34"/>
      <c r="G38" s="34"/>
      <c r="H38" s="34"/>
      <c r="I38" s="34"/>
      <c r="J38" s="34"/>
      <c r="K38" s="34"/>
      <c r="L38" s="34"/>
      <c r="M38" s="34"/>
      <c r="N38" s="34"/>
      <c r="O38" s="34"/>
      <c r="P38" s="34"/>
      <c r="Q38" s="34"/>
      <c r="R38" s="34"/>
      <c r="S38" s="34"/>
      <c r="T38" s="34"/>
    </row>
    <row r="39" spans="2:20" s="29" customFormat="1" ht="12.75" customHeight="1">
      <c r="B39" s="251" t="s">
        <v>108</v>
      </c>
      <c r="C39" s="252"/>
      <c r="D39" s="253"/>
      <c r="E39" s="171" t="s">
        <v>0</v>
      </c>
      <c r="F39" s="172"/>
      <c r="G39" s="174"/>
      <c r="H39" s="171" t="s">
        <v>39</v>
      </c>
      <c r="I39" s="172"/>
      <c r="J39" s="172"/>
      <c r="K39" s="174"/>
      <c r="L39" s="171" t="s">
        <v>40</v>
      </c>
      <c r="M39" s="172"/>
      <c r="N39" s="174"/>
      <c r="O39" s="171" t="s">
        <v>41</v>
      </c>
      <c r="P39" s="172"/>
      <c r="Q39" s="174"/>
      <c r="R39" s="171" t="s">
        <v>19</v>
      </c>
      <c r="S39" s="172"/>
      <c r="T39" s="174"/>
    </row>
    <row r="40" spans="2:20" s="29" customFormat="1" ht="12.75" customHeight="1">
      <c r="B40" s="149" t="s">
        <v>46</v>
      </c>
      <c r="C40" s="149"/>
      <c r="D40" s="149"/>
      <c r="E40" s="156"/>
      <c r="F40" s="157"/>
      <c r="G40" s="160"/>
      <c r="H40" s="153"/>
      <c r="I40" s="154"/>
      <c r="J40" s="154"/>
      <c r="K40" s="155"/>
      <c r="L40" s="165"/>
      <c r="M40" s="166"/>
      <c r="N40" s="167"/>
      <c r="O40" s="158"/>
      <c r="P40" s="168"/>
      <c r="Q40" s="159"/>
      <c r="R40" s="156"/>
      <c r="S40" s="157"/>
      <c r="T40" s="160"/>
    </row>
    <row r="41" spans="2:20" s="29" customFormat="1" ht="12.75" customHeight="1">
      <c r="B41" s="149" t="s">
        <v>13</v>
      </c>
      <c r="C41" s="149"/>
      <c r="D41" s="149"/>
      <c r="E41" s="156"/>
      <c r="F41" s="157"/>
      <c r="G41" s="160"/>
      <c r="H41" s="153"/>
      <c r="I41" s="154"/>
      <c r="J41" s="154"/>
      <c r="K41" s="155"/>
      <c r="L41" s="165"/>
      <c r="M41" s="166"/>
      <c r="N41" s="167"/>
      <c r="O41" s="158"/>
      <c r="P41" s="168"/>
      <c r="Q41" s="159"/>
      <c r="R41" s="156"/>
      <c r="S41" s="157"/>
      <c r="T41" s="160"/>
    </row>
    <row r="42" spans="2:20" s="29" customFormat="1" ht="12.75" customHeight="1">
      <c r="B42" s="149" t="s">
        <v>167</v>
      </c>
      <c r="C42" s="149"/>
      <c r="D42" s="149"/>
      <c r="E42" s="156"/>
      <c r="F42" s="157"/>
      <c r="G42" s="160"/>
      <c r="H42" s="153"/>
      <c r="I42" s="154"/>
      <c r="J42" s="154"/>
      <c r="K42" s="155"/>
      <c r="L42" s="165"/>
      <c r="M42" s="166"/>
      <c r="N42" s="167"/>
      <c r="O42" s="158"/>
      <c r="P42" s="168"/>
      <c r="Q42" s="159"/>
      <c r="R42" s="156"/>
      <c r="S42" s="157"/>
      <c r="T42" s="160"/>
    </row>
    <row r="43" spans="2:20" s="29" customFormat="1" ht="12.75" customHeight="1">
      <c r="B43" s="149" t="s">
        <v>48</v>
      </c>
      <c r="C43" s="149"/>
      <c r="D43" s="149"/>
      <c r="E43" s="156"/>
      <c r="F43" s="157"/>
      <c r="G43" s="160"/>
      <c r="H43" s="153"/>
      <c r="I43" s="154"/>
      <c r="J43" s="154"/>
      <c r="K43" s="155"/>
      <c r="L43" s="165"/>
      <c r="M43" s="166"/>
      <c r="N43" s="167"/>
      <c r="O43" s="158"/>
      <c r="P43" s="168"/>
      <c r="Q43" s="159"/>
      <c r="R43" s="156"/>
      <c r="S43" s="157"/>
      <c r="T43" s="160"/>
    </row>
    <row r="44" spans="2:20" s="29" customFormat="1" ht="12.75" customHeight="1">
      <c r="B44" s="149" t="s">
        <v>47</v>
      </c>
      <c r="C44" s="149"/>
      <c r="D44" s="149"/>
      <c r="E44" s="156"/>
      <c r="F44" s="157"/>
      <c r="G44" s="160"/>
      <c r="H44" s="153"/>
      <c r="I44" s="154"/>
      <c r="J44" s="154"/>
      <c r="K44" s="155"/>
      <c r="L44" s="165"/>
      <c r="M44" s="166"/>
      <c r="N44" s="167"/>
      <c r="O44" s="158"/>
      <c r="P44" s="168"/>
      <c r="Q44" s="159"/>
      <c r="R44" s="156"/>
      <c r="S44" s="157"/>
      <c r="T44" s="160"/>
    </row>
    <row r="45" spans="2:20" s="29" customFormat="1" ht="12.75" customHeight="1">
      <c r="B45" s="149" t="s">
        <v>178</v>
      </c>
      <c r="C45" s="149"/>
      <c r="D45" s="149"/>
      <c r="E45" s="156"/>
      <c r="F45" s="157"/>
      <c r="G45" s="160"/>
      <c r="H45" s="153"/>
      <c r="I45" s="154"/>
      <c r="J45" s="154"/>
      <c r="K45" s="155"/>
      <c r="L45" s="165"/>
      <c r="M45" s="166"/>
      <c r="N45" s="167"/>
      <c r="O45" s="158"/>
      <c r="P45" s="168"/>
      <c r="Q45" s="159"/>
      <c r="R45" s="156"/>
      <c r="S45" s="157"/>
      <c r="T45" s="160"/>
    </row>
    <row r="46" spans="2:20" s="29" customFormat="1" ht="11.25">
      <c r="B46" s="34"/>
      <c r="C46" s="34"/>
      <c r="D46" s="34"/>
      <c r="E46" s="34"/>
      <c r="F46" s="34"/>
      <c r="G46" s="34"/>
      <c r="H46" s="34"/>
      <c r="I46" s="34"/>
      <c r="J46" s="34"/>
      <c r="K46" s="34"/>
      <c r="L46" s="34"/>
      <c r="M46" s="34"/>
      <c r="N46" s="34"/>
      <c r="O46" s="34"/>
      <c r="P46" s="34"/>
      <c r="Q46" s="34"/>
      <c r="R46" s="34"/>
      <c r="S46" s="34"/>
      <c r="T46" s="34"/>
    </row>
    <row r="47" spans="2:20" s="29" customFormat="1" ht="12.75" customHeight="1">
      <c r="B47" s="251" t="s">
        <v>233</v>
      </c>
      <c r="C47" s="252"/>
      <c r="D47" s="253"/>
      <c r="E47" s="171" t="s">
        <v>8</v>
      </c>
      <c r="F47" s="172"/>
      <c r="G47" s="174"/>
      <c r="H47" s="171" t="s">
        <v>0</v>
      </c>
      <c r="I47" s="172"/>
      <c r="J47" s="172"/>
      <c r="K47" s="174"/>
      <c r="L47" s="171" t="s">
        <v>39</v>
      </c>
      <c r="M47" s="172"/>
      <c r="N47" s="174"/>
      <c r="O47" s="171" t="s">
        <v>40</v>
      </c>
      <c r="P47" s="172"/>
      <c r="Q47" s="174"/>
      <c r="R47" s="171" t="s">
        <v>41</v>
      </c>
      <c r="S47" s="172"/>
      <c r="T47" s="174"/>
    </row>
    <row r="48" spans="2:20" s="29" customFormat="1" ht="12.75" customHeight="1">
      <c r="B48" s="149" t="s">
        <v>46</v>
      </c>
      <c r="C48" s="149"/>
      <c r="D48" s="149"/>
      <c r="E48" s="156"/>
      <c r="F48" s="157"/>
      <c r="G48" s="160"/>
      <c r="H48" s="254"/>
      <c r="I48" s="255"/>
      <c r="J48" s="255"/>
      <c r="K48" s="256"/>
      <c r="L48" s="153"/>
      <c r="M48" s="154"/>
      <c r="N48" s="155"/>
      <c r="O48" s="156"/>
      <c r="P48" s="157"/>
      <c r="Q48" s="160"/>
      <c r="R48" s="158"/>
      <c r="S48" s="168"/>
      <c r="T48" s="159"/>
    </row>
    <row r="49" spans="2:20" s="29" customFormat="1" ht="12.75" customHeight="1">
      <c r="B49" s="149" t="s">
        <v>13</v>
      </c>
      <c r="C49" s="149"/>
      <c r="D49" s="149"/>
      <c r="E49" s="156"/>
      <c r="F49" s="157"/>
      <c r="G49" s="160"/>
      <c r="H49" s="254"/>
      <c r="I49" s="255"/>
      <c r="J49" s="255"/>
      <c r="K49" s="256"/>
      <c r="L49" s="153"/>
      <c r="M49" s="154"/>
      <c r="N49" s="155"/>
      <c r="O49" s="156"/>
      <c r="P49" s="157"/>
      <c r="Q49" s="160"/>
      <c r="R49" s="158"/>
      <c r="S49" s="168"/>
      <c r="T49" s="159"/>
    </row>
    <row r="50" spans="2:20" s="29" customFormat="1" ht="12.75" customHeight="1">
      <c r="B50" s="149" t="s">
        <v>167</v>
      </c>
      <c r="C50" s="149"/>
      <c r="D50" s="149"/>
      <c r="E50" s="156"/>
      <c r="F50" s="157"/>
      <c r="G50" s="160"/>
      <c r="H50" s="254"/>
      <c r="I50" s="255"/>
      <c r="J50" s="255"/>
      <c r="K50" s="256"/>
      <c r="L50" s="153"/>
      <c r="M50" s="154"/>
      <c r="N50" s="155"/>
      <c r="O50" s="156"/>
      <c r="P50" s="157"/>
      <c r="Q50" s="160"/>
      <c r="R50" s="158"/>
      <c r="S50" s="168"/>
      <c r="T50" s="159"/>
    </row>
    <row r="51" spans="2:20" s="29" customFormat="1" ht="12.75" customHeight="1">
      <c r="B51" s="149" t="s">
        <v>49</v>
      </c>
      <c r="C51" s="149"/>
      <c r="D51" s="149"/>
      <c r="E51" s="156"/>
      <c r="F51" s="157"/>
      <c r="G51" s="160"/>
      <c r="H51" s="254"/>
      <c r="I51" s="255"/>
      <c r="J51" s="255"/>
      <c r="K51" s="256"/>
      <c r="L51" s="153"/>
      <c r="M51" s="154"/>
      <c r="N51" s="155"/>
      <c r="O51" s="156"/>
      <c r="P51" s="157"/>
      <c r="Q51" s="160"/>
      <c r="R51" s="158"/>
      <c r="S51" s="168"/>
      <c r="T51" s="159"/>
    </row>
    <row r="52" spans="2:20" s="29" customFormat="1" ht="12.75" customHeight="1">
      <c r="B52" s="149" t="s">
        <v>50</v>
      </c>
      <c r="C52" s="149"/>
      <c r="D52" s="149"/>
      <c r="E52" s="156"/>
      <c r="F52" s="157"/>
      <c r="G52" s="160"/>
      <c r="H52" s="254"/>
      <c r="I52" s="255"/>
      <c r="J52" s="255"/>
      <c r="K52" s="256"/>
      <c r="L52" s="153"/>
      <c r="M52" s="154"/>
      <c r="N52" s="155"/>
      <c r="O52" s="156"/>
      <c r="P52" s="157"/>
      <c r="Q52" s="160"/>
      <c r="R52" s="158"/>
      <c r="S52" s="168"/>
      <c r="T52" s="159"/>
    </row>
    <row r="53" spans="2:20" s="29" customFormat="1" ht="12.75" customHeight="1">
      <c r="B53" s="149" t="s">
        <v>48</v>
      </c>
      <c r="C53" s="149"/>
      <c r="D53" s="149"/>
      <c r="E53" s="156"/>
      <c r="F53" s="157"/>
      <c r="G53" s="160"/>
      <c r="H53" s="254"/>
      <c r="I53" s="255"/>
      <c r="J53" s="255"/>
      <c r="K53" s="256"/>
      <c r="L53" s="153"/>
      <c r="M53" s="154"/>
      <c r="N53" s="155"/>
      <c r="O53" s="156"/>
      <c r="P53" s="157"/>
      <c r="Q53" s="160"/>
      <c r="R53" s="158"/>
      <c r="S53" s="168"/>
      <c r="T53" s="159"/>
    </row>
    <row r="54" spans="1:20" s="13" customFormat="1" ht="12.75" customHeight="1">
      <c r="A54" s="36"/>
      <c r="B54" s="19"/>
      <c r="C54" s="19"/>
      <c r="D54" s="19"/>
      <c r="E54" s="37"/>
      <c r="F54" s="37"/>
      <c r="G54" s="37"/>
      <c r="H54" s="38"/>
      <c r="I54" s="38"/>
      <c r="J54" s="38"/>
      <c r="K54" s="38"/>
      <c r="L54" s="39"/>
      <c r="M54" s="39"/>
      <c r="N54" s="39"/>
      <c r="T54" s="37"/>
    </row>
    <row r="55" spans="1:20" s="13" customFormat="1" ht="12.75">
      <c r="A55" s="36"/>
      <c r="B55" s="40" t="s">
        <v>56</v>
      </c>
      <c r="C55" s="41"/>
      <c r="D55" s="157"/>
      <c r="E55" s="157"/>
      <c r="F55" s="157"/>
      <c r="G55" s="157"/>
      <c r="H55" s="157"/>
      <c r="I55" s="157"/>
      <c r="J55" s="28"/>
      <c r="K55" s="42"/>
      <c r="L55" s="41"/>
      <c r="M55" s="41"/>
      <c r="N55" s="41"/>
      <c r="O55" s="228"/>
      <c r="P55" s="228"/>
      <c r="Q55" s="228"/>
      <c r="R55" s="228"/>
      <c r="S55" s="228"/>
      <c r="T55" s="229"/>
    </row>
    <row r="56" spans="1:20" s="13" customFormat="1" ht="12.75">
      <c r="A56" s="36"/>
      <c r="B56" s="260" t="s">
        <v>232</v>
      </c>
      <c r="C56" s="261"/>
      <c r="D56" s="204"/>
      <c r="E56" s="204"/>
      <c r="F56" s="204"/>
      <c r="G56" s="204"/>
      <c r="H56" s="204"/>
      <c r="I56" s="204"/>
      <c r="J56" s="204"/>
      <c r="K56" s="204"/>
      <c r="L56" s="262" t="s">
        <v>4</v>
      </c>
      <c r="M56" s="262"/>
      <c r="N56" s="262"/>
      <c r="O56" s="204"/>
      <c r="P56" s="204"/>
      <c r="Q56" s="204"/>
      <c r="R56" s="204"/>
      <c r="S56" s="204"/>
      <c r="T56" s="205"/>
    </row>
    <row r="57" spans="1:20" s="13" customFormat="1" ht="12.75">
      <c r="A57" s="36"/>
      <c r="B57" s="206" t="s">
        <v>109</v>
      </c>
      <c r="C57" s="207"/>
      <c r="D57" s="204"/>
      <c r="E57" s="204"/>
      <c r="F57" s="204"/>
      <c r="G57" s="204"/>
      <c r="H57" s="204"/>
      <c r="I57" s="204"/>
      <c r="J57" s="204"/>
      <c r="K57" s="204"/>
      <c r="L57" s="204"/>
      <c r="M57" s="204"/>
      <c r="N57" s="204"/>
      <c r="O57" s="204"/>
      <c r="P57" s="204"/>
      <c r="Q57" s="204"/>
      <c r="R57" s="204"/>
      <c r="S57" s="204"/>
      <c r="T57" s="205"/>
    </row>
    <row r="58" spans="1:20" s="13" customFormat="1" ht="12.75">
      <c r="A58" s="36"/>
      <c r="B58" s="257"/>
      <c r="C58" s="258"/>
      <c r="D58" s="186"/>
      <c r="E58" s="186"/>
      <c r="F58" s="186"/>
      <c r="G58" s="186"/>
      <c r="H58" s="186"/>
      <c r="I58" s="186"/>
      <c r="J58" s="186"/>
      <c r="K58" s="186"/>
      <c r="L58" s="186"/>
      <c r="M58" s="186"/>
      <c r="N58" s="186"/>
      <c r="O58" s="186"/>
      <c r="P58" s="103" t="s">
        <v>231</v>
      </c>
      <c r="Q58" s="263"/>
      <c r="R58" s="263"/>
      <c r="S58" s="263"/>
      <c r="T58" s="264"/>
    </row>
    <row r="59" spans="1:20" s="13" customFormat="1" ht="12.75">
      <c r="A59" s="36"/>
      <c r="B59" s="30"/>
      <c r="C59" s="31"/>
      <c r="D59" s="186"/>
      <c r="E59" s="186"/>
      <c r="F59" s="186"/>
      <c r="G59" s="186"/>
      <c r="H59" s="186"/>
      <c r="I59" s="186"/>
      <c r="J59" s="186"/>
      <c r="K59" s="43"/>
      <c r="L59" s="2" t="s">
        <v>51</v>
      </c>
      <c r="M59" s="2"/>
      <c r="N59" s="195"/>
      <c r="O59" s="195"/>
      <c r="P59" s="195"/>
      <c r="Q59" s="195"/>
      <c r="R59" s="195"/>
      <c r="S59" s="195"/>
      <c r="T59" s="259"/>
    </row>
    <row r="60" spans="2:20" ht="12.75">
      <c r="B60" s="45" t="s">
        <v>18</v>
      </c>
      <c r="C60" s="46"/>
      <c r="D60" s="46"/>
      <c r="E60" s="46"/>
      <c r="F60" s="46"/>
      <c r="G60" s="46"/>
      <c r="H60" s="46"/>
      <c r="I60" s="46"/>
      <c r="J60" s="46"/>
      <c r="K60" s="46"/>
      <c r="L60" s="46"/>
      <c r="M60" s="46"/>
      <c r="N60" s="46"/>
      <c r="O60" s="46"/>
      <c r="P60" s="46"/>
      <c r="Q60" s="46"/>
      <c r="R60" s="46"/>
      <c r="S60" s="46"/>
      <c r="T60" s="46"/>
    </row>
    <row r="61" spans="2:20" ht="12.75">
      <c r="B61" s="35"/>
      <c r="C61" s="171" t="s">
        <v>171</v>
      </c>
      <c r="D61" s="174"/>
      <c r="E61" s="35" t="s">
        <v>5</v>
      </c>
      <c r="F61" s="173" t="s">
        <v>166</v>
      </c>
      <c r="G61" s="173"/>
      <c r="H61" s="173" t="s">
        <v>165</v>
      </c>
      <c r="I61" s="173"/>
      <c r="J61" s="173"/>
      <c r="K61" s="171" t="s">
        <v>173</v>
      </c>
      <c r="L61" s="174"/>
      <c r="M61" s="171" t="s">
        <v>174</v>
      </c>
      <c r="N61" s="174"/>
      <c r="O61" s="171" t="s">
        <v>175</v>
      </c>
      <c r="P61" s="174"/>
      <c r="Q61" s="173" t="s">
        <v>42</v>
      </c>
      <c r="R61" s="173"/>
      <c r="S61" s="173" t="s">
        <v>193</v>
      </c>
      <c r="T61" s="173"/>
    </row>
    <row r="62" spans="2:20" ht="12.75">
      <c r="B62" s="47" t="s">
        <v>59</v>
      </c>
      <c r="C62" s="156"/>
      <c r="D62" s="160"/>
      <c r="E62" s="76" t="s">
        <v>172</v>
      </c>
      <c r="F62" s="161"/>
      <c r="G62" s="161"/>
      <c r="H62" s="148"/>
      <c r="I62" s="148"/>
      <c r="J62" s="148"/>
      <c r="K62" s="158"/>
      <c r="L62" s="159"/>
      <c r="M62" s="158"/>
      <c r="N62" s="159"/>
      <c r="O62" s="158"/>
      <c r="P62" s="159"/>
      <c r="Q62" s="148"/>
      <c r="R62" s="148"/>
      <c r="S62" s="148"/>
      <c r="T62" s="148"/>
    </row>
    <row r="63" spans="2:20" ht="12.75">
      <c r="B63" s="47" t="s">
        <v>57</v>
      </c>
      <c r="C63" s="156"/>
      <c r="D63" s="160"/>
      <c r="E63" s="61"/>
      <c r="F63" s="161"/>
      <c r="G63" s="161"/>
      <c r="H63" s="148"/>
      <c r="I63" s="148"/>
      <c r="J63" s="148"/>
      <c r="K63" s="158"/>
      <c r="L63" s="159"/>
      <c r="M63" s="158"/>
      <c r="N63" s="159"/>
      <c r="O63" s="156"/>
      <c r="P63" s="160"/>
      <c r="Q63" s="148"/>
      <c r="R63" s="148"/>
      <c r="S63" s="148"/>
      <c r="T63" s="148"/>
    </row>
    <row r="64" spans="2:20" ht="12.75">
      <c r="B64" s="47" t="s">
        <v>58</v>
      </c>
      <c r="C64" s="156"/>
      <c r="D64" s="160"/>
      <c r="E64" s="61"/>
      <c r="F64" s="161"/>
      <c r="G64" s="161"/>
      <c r="H64" s="148"/>
      <c r="I64" s="148"/>
      <c r="J64" s="148"/>
      <c r="K64" s="158"/>
      <c r="L64" s="159"/>
      <c r="M64" s="158"/>
      <c r="N64" s="159"/>
      <c r="O64" s="156"/>
      <c r="P64" s="160"/>
      <c r="Q64" s="148"/>
      <c r="R64" s="148"/>
      <c r="S64" s="148"/>
      <c r="T64" s="148"/>
    </row>
    <row r="65" spans="2:20" ht="12.75">
      <c r="B65" s="47" t="s">
        <v>168</v>
      </c>
      <c r="C65" s="156"/>
      <c r="D65" s="160"/>
      <c r="E65" s="61"/>
      <c r="F65" s="161"/>
      <c r="G65" s="161"/>
      <c r="H65" s="148"/>
      <c r="I65" s="148"/>
      <c r="J65" s="148"/>
      <c r="K65" s="158"/>
      <c r="L65" s="159"/>
      <c r="M65" s="158"/>
      <c r="N65" s="159"/>
      <c r="O65" s="156"/>
      <c r="P65" s="160"/>
      <c r="Q65" s="148"/>
      <c r="R65" s="148"/>
      <c r="S65" s="148"/>
      <c r="T65" s="148"/>
    </row>
    <row r="67" spans="2:20" ht="12.75">
      <c r="B67" s="145" t="s">
        <v>248</v>
      </c>
      <c r="C67" s="146"/>
      <c r="D67" s="146"/>
      <c r="E67" s="146"/>
      <c r="F67" s="146"/>
      <c r="G67" s="146"/>
      <c r="H67" s="146"/>
      <c r="I67" s="146"/>
      <c r="J67" s="146"/>
      <c r="K67" s="146"/>
      <c r="L67" s="146"/>
      <c r="M67" s="146"/>
      <c r="N67" s="146"/>
      <c r="O67" s="146"/>
      <c r="P67" s="146"/>
      <c r="Q67" s="146"/>
      <c r="R67" s="146"/>
      <c r="S67" s="146"/>
      <c r="T67" s="147"/>
    </row>
    <row r="65414" spans="237:253" ht="12.75">
      <c r="IC65414" s="9">
        <f>B15</f>
        <v>0</v>
      </c>
      <c r="II65414" s="44" t="s">
        <v>199</v>
      </c>
      <c r="IJ65414" s="44" t="s">
        <v>185</v>
      </c>
      <c r="IL65414" s="49" t="s">
        <v>192</v>
      </c>
      <c r="IM65414" s="48" t="s">
        <v>60</v>
      </c>
      <c r="IN65414" s="44" t="s">
        <v>185</v>
      </c>
      <c r="IO65414" s="48" t="s">
        <v>60</v>
      </c>
      <c r="IP65414" s="49" t="s">
        <v>52</v>
      </c>
      <c r="IQ65414" s="44" t="s">
        <v>27</v>
      </c>
      <c r="IS65414" s="50" t="s">
        <v>20</v>
      </c>
    </row>
    <row r="65415" spans="243:253" ht="12.75">
      <c r="II65415" s="44" t="s">
        <v>208</v>
      </c>
      <c r="IJ65415" s="44" t="s">
        <v>202</v>
      </c>
      <c r="IL65415" s="49" t="s">
        <v>172</v>
      </c>
      <c r="IM65415" s="48" t="s">
        <v>61</v>
      </c>
      <c r="IN65415" s="44" t="s">
        <v>186</v>
      </c>
      <c r="IO65415" s="48" t="s">
        <v>61</v>
      </c>
      <c r="IP65415" s="49" t="s">
        <v>53</v>
      </c>
      <c r="IQ65415" s="44" t="s">
        <v>31</v>
      </c>
      <c r="IS65415" s="50" t="s">
        <v>158</v>
      </c>
    </row>
    <row r="65416" spans="243:253" ht="12.75">
      <c r="II65416" s="44" t="s">
        <v>209</v>
      </c>
      <c r="IJ65416" s="44" t="s">
        <v>184</v>
      </c>
      <c r="IM65416" s="49" t="s">
        <v>190</v>
      </c>
      <c r="IN65416" s="44" t="s">
        <v>187</v>
      </c>
      <c r="IP65416" s="49" t="s">
        <v>54</v>
      </c>
      <c r="IQ65416" s="49" t="s">
        <v>45</v>
      </c>
      <c r="IS65416" s="50" t="s">
        <v>21</v>
      </c>
    </row>
    <row r="65417" spans="243:253" ht="12.75">
      <c r="II65417" s="44" t="s">
        <v>26</v>
      </c>
      <c r="IJ65417" s="44" t="s">
        <v>203</v>
      </c>
      <c r="IN65417" s="44" t="s">
        <v>188</v>
      </c>
      <c r="IP65417" s="49" t="s">
        <v>55</v>
      </c>
      <c r="IQ65417" s="49" t="s">
        <v>164</v>
      </c>
      <c r="IS65417" s="50" t="s">
        <v>159</v>
      </c>
    </row>
    <row r="65418" spans="244:253" ht="12.75">
      <c r="IJ65418" s="44" t="s">
        <v>204</v>
      </c>
      <c r="IN65418" s="44" t="s">
        <v>184</v>
      </c>
      <c r="IQ65418" s="49" t="s">
        <v>189</v>
      </c>
      <c r="IS65418" s="50" t="s">
        <v>160</v>
      </c>
    </row>
    <row r="65419" spans="244:253" ht="12.75">
      <c r="IJ65419" s="44" t="s">
        <v>205</v>
      </c>
      <c r="IN65419" s="44" t="s">
        <v>26</v>
      </c>
      <c r="IQ65419" s="44" t="s">
        <v>29</v>
      </c>
      <c r="IS65419" s="50" t="s">
        <v>161</v>
      </c>
    </row>
    <row r="65420" spans="244:253" ht="12.75">
      <c r="IJ65420" s="44" t="s">
        <v>206</v>
      </c>
      <c r="IQ65420" s="44" t="s">
        <v>30</v>
      </c>
      <c r="IS65420" s="50" t="s">
        <v>22</v>
      </c>
    </row>
    <row r="65421" spans="244:253" ht="12.75">
      <c r="IJ65421" s="44" t="s">
        <v>207</v>
      </c>
      <c r="IQ65421" s="44" t="s">
        <v>28</v>
      </c>
      <c r="IS65421" s="50" t="s">
        <v>23</v>
      </c>
    </row>
    <row r="65422" spans="244:253" ht="12.75">
      <c r="IJ65422" s="44" t="s">
        <v>26</v>
      </c>
      <c r="IQ65422" s="44" t="s">
        <v>26</v>
      </c>
      <c r="IS65422" s="50" t="s">
        <v>138</v>
      </c>
    </row>
    <row r="65423" ht="12.75">
      <c r="IS65423" s="50" t="s">
        <v>139</v>
      </c>
    </row>
    <row r="65424" ht="12.75">
      <c r="IS65424" s="50" t="s">
        <v>140</v>
      </c>
    </row>
    <row r="65425" ht="12.75">
      <c r="IS65425" s="50" t="s">
        <v>162</v>
      </c>
    </row>
    <row r="65426" ht="12.75">
      <c r="IS65426" s="50" t="s">
        <v>163</v>
      </c>
    </row>
    <row r="65427" ht="12.75">
      <c r="IS65427" s="50" t="s">
        <v>24</v>
      </c>
    </row>
    <row r="65428" ht="12.75">
      <c r="IS65428" s="50" t="s">
        <v>25</v>
      </c>
    </row>
    <row r="65429" ht="12.75">
      <c r="IS65429" s="51" t="s">
        <v>183</v>
      </c>
    </row>
    <row r="65430" ht="12.75">
      <c r="IS65430" s="50"/>
    </row>
    <row r="65431" ht="12.75">
      <c r="IS65431" s="50"/>
    </row>
    <row r="65432" ht="12.75">
      <c r="IS65432" s="50"/>
    </row>
    <row r="65433" ht="12.75">
      <c r="IS65433" s="50"/>
    </row>
    <row r="65434" ht="12.75">
      <c r="IS65434" s="50"/>
    </row>
    <row r="65435" ht="12.75">
      <c r="IS65435" s="50"/>
    </row>
    <row r="65436" ht="12.75">
      <c r="IS65436" s="50"/>
    </row>
    <row r="65437" ht="12.75">
      <c r="IS65437" s="50"/>
    </row>
    <row r="65438" ht="12.75">
      <c r="IS65438" s="50"/>
    </row>
    <row r="65439" ht="12.75">
      <c r="IS65439" s="50"/>
    </row>
    <row r="65440" ht="12.75">
      <c r="IS65440" s="50"/>
    </row>
    <row r="65441" ht="12.75">
      <c r="IS65441" s="50"/>
    </row>
    <row r="65442" ht="12.75">
      <c r="IS65442" s="50"/>
    </row>
    <row r="65443" ht="12.75">
      <c r="IS65443" s="50"/>
    </row>
    <row r="65444" ht="12.75">
      <c r="IS65444" s="50"/>
    </row>
    <row r="65445" ht="12.75">
      <c r="IS65445" s="50"/>
    </row>
    <row r="65446" ht="12.75">
      <c r="IS65446" s="50"/>
    </row>
    <row r="65447" ht="12.75">
      <c r="IS65447" s="50"/>
    </row>
    <row r="65448" ht="12.75">
      <c r="IS65448" s="50"/>
    </row>
    <row r="65449" ht="12.75">
      <c r="IS65449" s="50"/>
    </row>
    <row r="65450" ht="12.75">
      <c r="IS65450" s="50"/>
    </row>
    <row r="65451" ht="12.75">
      <c r="IS65451" s="50"/>
    </row>
    <row r="65452" ht="12.75">
      <c r="IS65452" s="50"/>
    </row>
    <row r="65453" ht="12.75">
      <c r="IS65453" s="50"/>
    </row>
    <row r="65454" ht="12.75">
      <c r="IS65454" s="50"/>
    </row>
    <row r="65455" ht="12.75">
      <c r="IS65455" s="50"/>
    </row>
    <row r="65456" ht="12.75">
      <c r="IS65456" s="50"/>
    </row>
    <row r="65457" ht="12.75">
      <c r="IS65457" s="50"/>
    </row>
    <row r="65458" ht="12.75">
      <c r="IS65458" s="50"/>
    </row>
    <row r="65459" ht="12.75">
      <c r="IS65459" s="50"/>
    </row>
    <row r="65460" ht="12.75">
      <c r="IS65460" s="50"/>
    </row>
    <row r="65461" ht="12.75">
      <c r="IS65461" s="50"/>
    </row>
    <row r="65462" ht="12.75">
      <c r="IS65462" s="50"/>
    </row>
    <row r="65463" ht="12.75">
      <c r="IS65463" s="50"/>
    </row>
    <row r="65464" ht="12.75">
      <c r="IS65464" s="50"/>
    </row>
    <row r="65465" ht="12.75">
      <c r="IS65465" s="50"/>
    </row>
    <row r="65466" ht="12.75">
      <c r="IS65466" s="50"/>
    </row>
    <row r="65467" ht="12.75">
      <c r="IS65467" s="50"/>
    </row>
    <row r="65468" ht="12.75">
      <c r="IS65468" s="50"/>
    </row>
    <row r="65469" ht="12.75">
      <c r="IS65469" s="50"/>
    </row>
  </sheetData>
  <sheetProtection password="EAE5" sheet="1" objects="1" scenarios="1"/>
  <mergeCells count="218">
    <mergeCell ref="O65:P65"/>
    <mergeCell ref="Q64:R64"/>
    <mergeCell ref="O61:P61"/>
    <mergeCell ref="R53:T53"/>
    <mergeCell ref="S62:T62"/>
    <mergeCell ref="S63:T63"/>
    <mergeCell ref="S64:T64"/>
    <mergeCell ref="S65:T65"/>
    <mergeCell ref="S61:T61"/>
    <mergeCell ref="O62:P62"/>
    <mergeCell ref="O63:P63"/>
    <mergeCell ref="O64:P64"/>
    <mergeCell ref="K61:L61"/>
    <mergeCell ref="K62:L62"/>
    <mergeCell ref="K63:L63"/>
    <mergeCell ref="M61:N61"/>
    <mergeCell ref="M62:N62"/>
    <mergeCell ref="M63:N63"/>
    <mergeCell ref="B52:D52"/>
    <mergeCell ref="E52:G52"/>
    <mergeCell ref="B53:D53"/>
    <mergeCell ref="E53:G53"/>
    <mergeCell ref="H53:K53"/>
    <mergeCell ref="L53:N53"/>
    <mergeCell ref="O53:Q53"/>
    <mergeCell ref="N59:T59"/>
    <mergeCell ref="O55:T55"/>
    <mergeCell ref="D55:I55"/>
    <mergeCell ref="B56:C56"/>
    <mergeCell ref="D56:K56"/>
    <mergeCell ref="L56:N56"/>
    <mergeCell ref="D58:O58"/>
    <mergeCell ref="Q58:T58"/>
    <mergeCell ref="D59:J59"/>
    <mergeCell ref="B51:D51"/>
    <mergeCell ref="E51:G51"/>
    <mergeCell ref="F62:G62"/>
    <mergeCell ref="F63:G63"/>
    <mergeCell ref="O56:T56"/>
    <mergeCell ref="B57:C57"/>
    <mergeCell ref="D57:T57"/>
    <mergeCell ref="B58:C58"/>
    <mergeCell ref="C61:D61"/>
    <mergeCell ref="Q63:R63"/>
    <mergeCell ref="R50:T50"/>
    <mergeCell ref="H52:K52"/>
    <mergeCell ref="L52:N52"/>
    <mergeCell ref="O52:Q52"/>
    <mergeCell ref="R52:T52"/>
    <mergeCell ref="O50:Q50"/>
    <mergeCell ref="H51:K51"/>
    <mergeCell ref="L51:N51"/>
    <mergeCell ref="O51:Q51"/>
    <mergeCell ref="R51:T51"/>
    <mergeCell ref="E48:G48"/>
    <mergeCell ref="B50:D50"/>
    <mergeCell ref="E50:G50"/>
    <mergeCell ref="H50:K50"/>
    <mergeCell ref="L50:N50"/>
    <mergeCell ref="H48:K48"/>
    <mergeCell ref="L48:N48"/>
    <mergeCell ref="B45:D45"/>
    <mergeCell ref="O48:Q48"/>
    <mergeCell ref="R48:T48"/>
    <mergeCell ref="B49:D49"/>
    <mergeCell ref="E49:G49"/>
    <mergeCell ref="H49:K49"/>
    <mergeCell ref="L49:N49"/>
    <mergeCell ref="O49:Q49"/>
    <mergeCell ref="R49:T49"/>
    <mergeCell ref="B48:D48"/>
    <mergeCell ref="R43:T43"/>
    <mergeCell ref="R45:T45"/>
    <mergeCell ref="H45:K45"/>
    <mergeCell ref="L45:N45"/>
    <mergeCell ref="B47:D47"/>
    <mergeCell ref="E47:G47"/>
    <mergeCell ref="H47:K47"/>
    <mergeCell ref="L47:N47"/>
    <mergeCell ref="O47:Q47"/>
    <mergeCell ref="R47:T47"/>
    <mergeCell ref="B43:D43"/>
    <mergeCell ref="H43:K43"/>
    <mergeCell ref="L43:N43"/>
    <mergeCell ref="E40:G40"/>
    <mergeCell ref="E41:G41"/>
    <mergeCell ref="B42:D42"/>
    <mergeCell ref="H42:K42"/>
    <mergeCell ref="E43:G43"/>
    <mergeCell ref="L42:N42"/>
    <mergeCell ref="E42:G42"/>
    <mergeCell ref="E45:G45"/>
    <mergeCell ref="O42:Q42"/>
    <mergeCell ref="O43:Q43"/>
    <mergeCell ref="O45:Q45"/>
    <mergeCell ref="R42:T42"/>
    <mergeCell ref="L39:N39"/>
    <mergeCell ref="L40:N40"/>
    <mergeCell ref="L41:N41"/>
    <mergeCell ref="E39:G39"/>
    <mergeCell ref="H41:K41"/>
    <mergeCell ref="R40:T40"/>
    <mergeCell ref="R41:T41"/>
    <mergeCell ref="R39:T39"/>
    <mergeCell ref="O39:Q39"/>
    <mergeCell ref="H35:K35"/>
    <mergeCell ref="B37:D37"/>
    <mergeCell ref="B40:D40"/>
    <mergeCell ref="O40:Q40"/>
    <mergeCell ref="O41:Q41"/>
    <mergeCell ref="B39:D39"/>
    <mergeCell ref="H39:K39"/>
    <mergeCell ref="H34:K34"/>
    <mergeCell ref="H37:K37"/>
    <mergeCell ref="E34:G34"/>
    <mergeCell ref="B41:D41"/>
    <mergeCell ref="B34:D34"/>
    <mergeCell ref="E35:G35"/>
    <mergeCell ref="E37:G37"/>
    <mergeCell ref="H40:K40"/>
    <mergeCell ref="L37:N37"/>
    <mergeCell ref="B33:D33"/>
    <mergeCell ref="L29:M29"/>
    <mergeCell ref="N29:T29"/>
    <mergeCell ref="B29:C29"/>
    <mergeCell ref="E33:G33"/>
    <mergeCell ref="R33:S33"/>
    <mergeCell ref="O35:Q35"/>
    <mergeCell ref="R35:T36"/>
    <mergeCell ref="R37:T37"/>
    <mergeCell ref="Q1:T5"/>
    <mergeCell ref="B8:T8"/>
    <mergeCell ref="B6:T6"/>
    <mergeCell ref="B7:T7"/>
    <mergeCell ref="S24:T24"/>
    <mergeCell ref="B25:J25"/>
    <mergeCell ref="L25:T25"/>
    <mergeCell ref="B21:G21"/>
    <mergeCell ref="H19:L19"/>
    <mergeCell ref="M19:T19"/>
    <mergeCell ref="B9:T9"/>
    <mergeCell ref="H18:L18"/>
    <mergeCell ref="M15:T15"/>
    <mergeCell ref="M16:T16"/>
    <mergeCell ref="B15:G15"/>
    <mergeCell ref="B14:G14"/>
    <mergeCell ref="B11:T11"/>
    <mergeCell ref="M13:T13"/>
    <mergeCell ref="Q62:R62"/>
    <mergeCell ref="F61:G61"/>
    <mergeCell ref="D28:J28"/>
    <mergeCell ref="L28:M28"/>
    <mergeCell ref="N28:T28"/>
    <mergeCell ref="D29:J29"/>
    <mergeCell ref="B35:D35"/>
    <mergeCell ref="O34:Q34"/>
    <mergeCell ref="O37:Q37"/>
    <mergeCell ref="L35:N35"/>
    <mergeCell ref="L24:P24"/>
    <mergeCell ref="F64:G64"/>
    <mergeCell ref="H62:J62"/>
    <mergeCell ref="H63:J63"/>
    <mergeCell ref="B26:J26"/>
    <mergeCell ref="L26:T26"/>
    <mergeCell ref="C62:D62"/>
    <mergeCell ref="C63:D63"/>
    <mergeCell ref="B27:F27"/>
    <mergeCell ref="B28:C28"/>
    <mergeCell ref="S27:T27"/>
    <mergeCell ref="B24:K24"/>
    <mergeCell ref="B31:I31"/>
    <mergeCell ref="J31:T31"/>
    <mergeCell ref="L27:P27"/>
    <mergeCell ref="B18:G18"/>
    <mergeCell ref="B20:G20"/>
    <mergeCell ref="Q24:R24"/>
    <mergeCell ref="H27:J27"/>
    <mergeCell ref="M20:T20"/>
    <mergeCell ref="H20:L20"/>
    <mergeCell ref="M18:T18"/>
    <mergeCell ref="B10:T10"/>
    <mergeCell ref="B17:G17"/>
    <mergeCell ref="H21:L21"/>
    <mergeCell ref="M21:T21"/>
    <mergeCell ref="H16:L16"/>
    <mergeCell ref="M14:T14"/>
    <mergeCell ref="H14:L14"/>
    <mergeCell ref="H15:L15"/>
    <mergeCell ref="C64:D64"/>
    <mergeCell ref="R34:S34"/>
    <mergeCell ref="L33:N33"/>
    <mergeCell ref="L34:N34"/>
    <mergeCell ref="H64:J64"/>
    <mergeCell ref="R44:T44"/>
    <mergeCell ref="H61:J61"/>
    <mergeCell ref="Q61:R61"/>
    <mergeCell ref="O33:Q33"/>
    <mergeCell ref="H33:K33"/>
    <mergeCell ref="C65:D65"/>
    <mergeCell ref="F65:G65"/>
    <mergeCell ref="H65:J65"/>
    <mergeCell ref="K65:L65"/>
    <mergeCell ref="M65:N65"/>
    <mergeCell ref="B5:P5"/>
    <mergeCell ref="E44:G44"/>
    <mergeCell ref="H44:K44"/>
    <mergeCell ref="L44:N44"/>
    <mergeCell ref="O44:Q44"/>
    <mergeCell ref="B67:T67"/>
    <mergeCell ref="Q65:R65"/>
    <mergeCell ref="B36:D36"/>
    <mergeCell ref="E36:G36"/>
    <mergeCell ref="H36:K36"/>
    <mergeCell ref="L36:N36"/>
    <mergeCell ref="O36:Q36"/>
    <mergeCell ref="K64:L64"/>
    <mergeCell ref="M64:N64"/>
    <mergeCell ref="B44:D44"/>
  </mergeCells>
  <dataValidations count="39">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F62:G65 O34:Q37 L48:N53 R48:T53 K62:K65 H34:K37 H40:K45 O40:Q45">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2:P62">
      <formula1>1</formula1>
    </dataValidation>
    <dataValidation type="list" allowBlank="1" showErrorMessage="1" errorTitle="Invalid Rank" error="Please Enter / Select a valid Opion from the List..." sqref="B18:G18">
      <formula1>$IO$65414:$IO$65415</formula1>
    </dataValidation>
    <dataValidation type="list" allowBlank="1" showInputMessage="1" showErrorMessage="1" errorTitle="Invalid Section" error="Please Enter / Select a valid Reference Opion from the List..." sqref="J31:T31">
      <formula1>$IQ$65414:$IQ$65422</formula1>
    </dataValidation>
    <dataValidation type="list" allowBlank="1" showErrorMessage="1" errorTitle="Invalid Entry" error="Please Enter / Select a valid option from the List..." sqref="M18:T18">
      <formula1>$IN$65414:$IN$65419</formula1>
    </dataValidation>
    <dataValidation type="list" allowBlank="1" showErrorMessage="1" errorTitle="Invalid Entry" error="Please Enter / Select a valid Option from the List..." sqref="T34 Q62:T65">
      <formula1>$IM$65414:$IM$65416</formula1>
    </dataValidation>
    <dataValidation type="list" allowBlank="1" showErrorMessage="1" errorTitle="Invalid Rank" error="Please Enter / Select a valid Status type from the List..." sqref="D55:I55">
      <formula1>$IP$65414:$IP$65417</formula1>
    </dataValidation>
    <dataValidation type="list" allowBlank="1" showErrorMessage="1" errorTitle="Invalid Entry" error="Please Enter / Select a valid Option from the List..." sqref="E63:E65">
      <formula1>$IL$65414:$IL$65415</formula1>
    </dataValidation>
    <dataValidation type="list" allowBlank="1" showErrorMessage="1" errorTitle="Invalid Rank" error="Please Enter / Select a valid Rank Name from the List..." sqref="B15:G15">
      <formula1>$IS$65414:$IS$65429</formula1>
    </dataValidation>
    <dataValidation type="custom" allowBlank="1" showErrorMessage="1" errorTitle="Invalid Name" error="Please enter a valid Name..." sqref="M14:T14">
      <formula1>(COUNT(MATCH(CODE(MID(M14,ROW(INDIRECT("1:"&amp;LEN(M14))),1)),ROW(46:54),0)))=0</formula1>
    </dataValidation>
    <dataValidation type="custom" allowBlank="1" showErrorMessage="1" errorTitle="Invalid Entry" error="Please enter a valid Name..." sqref="M15:T15">
      <formula1>(COUNT(MATCH(CODE(MID(M15,ROW(INDIRECT("1:"&amp;LEN(M15))),1)),ROW(46:54),0)))=0</formula1>
    </dataValidation>
    <dataValidation type="custom" allowBlank="1" showErrorMessage="1" errorTitle="Invalid Entry" error="Please enter a valid Name..." sqref="M16:T16">
      <formula1>(COUNT(MATCH(CODE(MID(M16,ROW(INDIRECT("1:"&amp;LEN(M16))),1)),ROW(46:54),0)))=0</formula1>
    </dataValidation>
    <dataValidation type="custom" allowBlank="1" showErrorMessage="1" errorTitle="Invalid Entry" error="Please enter a valid Place of Birth..." sqref="M20:T20">
      <formula1>(COUNT(MATCH(CODE(MID(M20,ROW(INDIRECT("1:"&amp;LEN(M20))),1)),ROW(46:54),0)))=0</formula1>
    </dataValidation>
    <dataValidation type="custom" allowBlank="1" showErrorMessage="1" errorTitle="Invalid Entry" error="Please enter a valid Nearest Airport Name..." sqref="D29:J29">
      <formula1>(COUNT(MATCH(CODE(MID(D29,ROW(INDIRECT("1:"&amp;LEN(D29))),1)),ROW(46:54),0)))=0</formula1>
    </dataValidation>
    <dataValidation type="custom" allowBlank="1" showErrorMessage="1" errorTitle="Invalid Entry" error="Please Input a valid Entry Data..." sqref="L34:N34">
      <formula1>(COUNT(MATCH(CODE(MID(L34,ROW(INDIRECT("1:"&amp;LEN(L34))),1)),ROW(46:54),0)))=0</formula1>
    </dataValidation>
    <dataValidation type="custom" allowBlank="1" showErrorMessage="1" errorTitle="Invalid Entry" error="Please Input a valid Entry Data..." sqref="L35:N36">
      <formula1>(COUNT(MATCH(CODE(MID(L35,ROW(INDIRECT("1:"&amp;LEN(L35))),1)),ROW(46:54),0)))=0</formula1>
    </dataValidation>
    <dataValidation type="custom" allowBlank="1" showErrorMessage="1" errorTitle="Invalid Entry" error="Please Input a valid Entry Data..." sqref="L37:N37">
      <formula1>(COUNT(MATCH(CODE(MID(L37,ROW(INDIRECT("1:"&amp;LEN(L37))),1)),ROW(46:54),0)))=0</formula1>
    </dataValidation>
    <dataValidation type="custom" allowBlank="1" showErrorMessage="1" errorTitle="Invalid Entry" error="Please Input a valid Entry Data..." sqref="L40:N40">
      <formula1>(COUNT(MATCH(CODE(MID(L40,ROW(INDIRECT("1:"&amp;LEN(L40))),1)),ROW(46:54),0)))=0</formula1>
    </dataValidation>
    <dataValidation type="custom" allowBlank="1" showErrorMessage="1" errorTitle="Invalid Entry" error="Please Input a valid Entry Data..." sqref="L41:N41">
      <formula1>(COUNT(MATCH(CODE(MID(L41,ROW(INDIRECT("1:"&amp;LEN(L41))),1)),ROW(46:54),0)))=0</formula1>
    </dataValidation>
    <dataValidation type="custom" allowBlank="1" showErrorMessage="1" errorTitle="Invalid Entry" error="Please Input a valid Entry Data..." sqref="L42:N42">
      <formula1>(COUNT(MATCH(CODE(MID(L42,ROW(INDIRECT("1:"&amp;LEN(L42))),1)),ROW(46:54),0)))=0</formula1>
    </dataValidation>
    <dataValidation type="custom" allowBlank="1" showErrorMessage="1" errorTitle="Invalid Entry" error="Please Input a valid Entry Data..." sqref="L43:N43">
      <formula1>(COUNT(MATCH(CODE(MID(L43,ROW(INDIRECT("1:"&amp;LEN(L43))),1)),ROW(46:54),0)))=0</formula1>
    </dataValidation>
    <dataValidation type="custom" allowBlank="1" showErrorMessage="1" errorTitle="Invalid Entry" error="Please Input a valid Entry Data..." sqref="L44:N45">
      <formula1>(COUNT(MATCH(CODE(MID(L44,ROW(INDIRECT("1:"&amp;LEN(L44))),1)),ROW(45:53),0)))=0</formula1>
    </dataValidation>
    <dataValidation type="custom" allowBlank="1" showErrorMessage="1" errorTitle="Invalid Entry" error="Please Input a valid Entry Data..." sqref="O48:Q48">
      <formula1>(COUNT(MATCH(CODE(MID(O48,ROW(INDIRECT("1:"&amp;LEN(O48))),1)),ROW(46:54),0)))=0</formula1>
    </dataValidation>
    <dataValidation type="custom" allowBlank="1" showErrorMessage="1" errorTitle="Invalid Entry" error="Please Input a valid Entry Data..." sqref="O49:Q49">
      <formula1>(COUNT(MATCH(CODE(MID(O49,ROW(INDIRECT("1:"&amp;LEN(O49))),1)),ROW(46:54),0)))=0</formula1>
    </dataValidation>
    <dataValidation type="custom" allowBlank="1" showErrorMessage="1" errorTitle="Invalid Entry" error="Please Input a valid Entry Data..." sqref="O50:Q50">
      <formula1>(COUNT(MATCH(CODE(MID(O50,ROW(INDIRECT("1:"&amp;LEN(O50))),1)),ROW(46:54),0)))=0</formula1>
    </dataValidation>
    <dataValidation type="custom" allowBlank="1" showErrorMessage="1" errorTitle="Invalid Entry" error="Please Input a valid Entry Data..." sqref="O51:Q51">
      <formula1>(COUNT(MATCH(CODE(MID(O51,ROW(INDIRECT("1:"&amp;LEN(O51))),1)),ROW(46:54),0)))=0</formula1>
    </dataValidation>
    <dataValidation type="custom" allowBlank="1" showErrorMessage="1" errorTitle="Invalid Entry" error="Please Input a valid Entry Data..." sqref="O52:Q52">
      <formula1>(COUNT(MATCH(CODE(MID(O52,ROW(INDIRECT("1:"&amp;LEN(O52))),1)),ROW(46:54),0)))=0</formula1>
    </dataValidation>
    <dataValidation type="custom" allowBlank="1" showErrorMessage="1" errorTitle="Invalid Entry" error="Please Input a valid Entry Data..." sqref="O53:Q53">
      <formula1>(COUNT(MATCH(CODE(MID(O53,ROW(INDIRECT("1:"&amp;LEN(O53))),1)),ROW(46:54),0)))=0</formula1>
    </dataValidation>
    <dataValidation type="custom" allowBlank="1" showErrorMessage="1" errorTitle="Invalid Entry" error="Please Input a valid Entry Data..." sqref="C62:D62">
      <formula1>(COUNT(MATCH(CODE(MID(C62,ROW(INDIRECT("1:"&amp;LEN(C62))),1)),ROW(46:54),0)))=0</formula1>
    </dataValidation>
    <dataValidation type="custom" allowBlank="1" showErrorMessage="1" errorTitle="Invalid Entry" error="Please Input a valid Entry Data..." sqref="C63:D63 O63">
      <formula1>(COUNT(MATCH(CODE(MID(C63,ROW(INDIRECT("1:"&amp;LEN(C63))),1)),ROW(46:54),0)))=0</formula1>
    </dataValidation>
    <dataValidation type="custom" allowBlank="1" showErrorMessage="1" errorTitle="Invalid Entry" error="Please Input a valid Entry Data..." sqref="C64:D65 O64:O65">
      <formula1>(COUNT(MATCH(CODE(MID(C64,ROW(INDIRECT("1:"&amp;LEN(C64))),1)),ROW(46:54),0)))=0</formula1>
    </dataValidation>
    <dataValidation type="custom" allowBlank="1" showErrorMessage="1" errorTitle="Invalid Entry" error="Please make a valid Entry..." sqref="M65:N65">
      <formula1>(COUNT(MATCH(CODE(MID(M65,ROW(INDIRECT("1:"&amp;LEN(M65))),1)),ROW(46:54),0)))=0</formula1>
    </dataValidation>
    <dataValidation type="custom" allowBlank="1" showErrorMessage="1" errorTitle="Invalid Entry" error="Please make a valid Entry..." sqref="M62:N63">
      <formula1>(COUNT(MATCH(CODE(MID(M62,ROW(INDIRECT("1:"&amp;LEN(M62))),1)),ROW(45:53),0)))=0</formula1>
    </dataValidation>
    <dataValidation type="custom" allowBlank="1" showErrorMessage="1" errorTitle="Invalid Entry" error="Please make a valid Entry..." sqref="M64:N64">
      <formula1>(COUNT(MATCH(CODE(MID(M64,ROW(INDIRECT("1:"&amp;LEN(M64))),1)),ROW(46:54),0)))=0</formula1>
    </dataValidation>
    <dataValidation type="custom" allowBlank="1" showErrorMessage="1" errorTitle="Invalid Entry" error="Please make valid Entry..." sqref="D56:K56">
      <formula1>(COUNT(MATCH(CODE(MID(D56,ROW(INDIRECT("1:"&amp;LEN(D56))),1)),ROW(46:54),0)))=0</formula1>
    </dataValidation>
    <dataValidation type="custom" allowBlank="1" showErrorMessage="1" errorTitle="Invalid Entry" error="Please make a valid Entry..." sqref="O56:T56">
      <formula1>(COUNT(MATCH(CODE(MID(O56,ROW(INDIRECT("1:"&amp;LEN(O56))),1)),ROW(46:54),0)))=0</formula1>
    </dataValidation>
  </dataValidations>
  <hyperlinks>
    <hyperlink ref="B11:T11" r:id="rId1" display="Email: apply@mms-india.com  - Website : http://www.mms-india.com"/>
  </hyperlinks>
  <printOptions horizontalCentered="1" verticalCentered="1"/>
  <pageMargins left="0.5" right="0.5" top="0.25" bottom="0.5" header="0" footer="0.15"/>
  <pageSetup fitToHeight="1" fitToWidth="1" horizontalDpi="300" verticalDpi="300" orientation="portrait" paperSize="9" scale="91" r:id="rId5"/>
  <headerFooter scaleWithDoc="0">
    <oddFooter>&amp;LWPIF-7.5/01-A&amp;CMay-2012&amp;RRev. – 0 
Page: 1 of 5</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IM65528"/>
  <sheetViews>
    <sheetView showGridLines="0" zoomScalePageLayoutView="0" workbookViewId="0" topLeftCell="A1">
      <selection activeCell="D2" sqref="D2"/>
    </sheetView>
  </sheetViews>
  <sheetFormatPr defaultColWidth="0" defaultRowHeight="12.75"/>
  <cols>
    <col min="1" max="1" width="12.28125" style="49" customWidth="1"/>
    <col min="2" max="2" width="8.7109375" style="49" customWidth="1"/>
    <col min="3" max="3" width="11.7109375" style="49" customWidth="1"/>
    <col min="4" max="4" width="14.421875" style="49" bestFit="1" customWidth="1"/>
    <col min="5" max="5" width="10.00390625" style="49" bestFit="1" customWidth="1"/>
    <col min="6" max="6" width="11.421875" style="49" bestFit="1" customWidth="1"/>
    <col min="7" max="7" width="11.7109375" style="49" bestFit="1" customWidth="1"/>
    <col min="8" max="8" width="10.421875" style="49" bestFit="1" customWidth="1"/>
    <col min="9" max="9" width="7.57421875" style="49" bestFit="1" customWidth="1"/>
    <col min="10" max="10" width="11.7109375" style="49" bestFit="1" customWidth="1"/>
    <col min="11" max="17" width="9.140625" style="49" customWidth="1"/>
    <col min="18" max="18" width="9.140625" style="49" hidden="1" customWidth="1"/>
    <col min="19" max="19" width="34.8515625" style="49" hidden="1" customWidth="1"/>
    <col min="20" max="20" width="23.00390625" style="49" hidden="1" customWidth="1"/>
    <col min="21" max="21" width="22.7109375" style="49" hidden="1" customWidth="1"/>
    <col min="22" max="22" width="12.421875" style="49" hidden="1" customWidth="1"/>
    <col min="23" max="23" width="9.00390625" style="49" hidden="1" customWidth="1"/>
    <col min="24" max="24" width="15.421875" style="49" hidden="1" customWidth="1"/>
    <col min="25" max="25" width="17.00390625" style="49" hidden="1" customWidth="1"/>
    <col min="26" max="26" width="27.8515625" style="49" hidden="1" customWidth="1"/>
    <col min="27" max="27" width="23.140625" style="49" hidden="1" customWidth="1"/>
    <col min="28" max="28" width="26.57421875" style="49" hidden="1" customWidth="1"/>
    <col min="29" max="29" width="21.7109375" style="49" hidden="1" customWidth="1"/>
    <col min="30" max="30" width="24.00390625" style="49" hidden="1" customWidth="1"/>
    <col min="31" max="31" width="26.57421875" style="49" hidden="1" customWidth="1"/>
    <col min="32" max="32" width="26.421875" style="49" hidden="1" customWidth="1"/>
    <col min="33" max="33" width="21.8515625" style="49" hidden="1" customWidth="1"/>
    <col min="34" max="34" width="27.421875" style="49" hidden="1" customWidth="1"/>
    <col min="35" max="35" width="24.140625" style="49" hidden="1" customWidth="1"/>
    <col min="36" max="36" width="27.421875" style="49" hidden="1" customWidth="1"/>
    <col min="37" max="37" width="24.140625" style="49" hidden="1" customWidth="1"/>
    <col min="38" max="38" width="23.28125" style="49" hidden="1" customWidth="1"/>
    <col min="39" max="39" width="19.140625" style="49" hidden="1" customWidth="1"/>
    <col min="40" max="40" width="22.7109375" style="49" hidden="1" customWidth="1"/>
    <col min="41" max="41" width="25.00390625" style="49" hidden="1" customWidth="1"/>
    <col min="42" max="42" width="26.57421875" style="49" hidden="1" customWidth="1"/>
    <col min="43" max="43" width="26.421875" style="49" hidden="1" customWidth="1"/>
    <col min="44" max="44" width="26.57421875" style="49" hidden="1" customWidth="1"/>
    <col min="45" max="45" width="27.421875" style="49" hidden="1" customWidth="1"/>
    <col min="46" max="46" width="26.57421875" style="49" hidden="1" customWidth="1"/>
    <col min="47" max="47" width="23.140625" style="49" hidden="1" customWidth="1"/>
    <col min="48" max="48" width="14.7109375" style="49" hidden="1" customWidth="1"/>
    <col min="49" max="49" width="22.7109375" style="49" hidden="1" customWidth="1"/>
    <col min="50" max="50" width="25.00390625" style="49" hidden="1" customWidth="1"/>
    <col min="51" max="51" width="26.57421875" style="49" hidden="1" customWidth="1"/>
    <col min="52" max="52" width="23.140625" style="49" hidden="1" customWidth="1"/>
    <col min="53" max="61" width="9.140625" style="49" hidden="1" customWidth="1"/>
    <col min="62" max="235" width="9.140625" style="49" customWidth="1"/>
    <col min="236" max="244" width="9.140625" style="49" hidden="1" customWidth="1"/>
    <col min="245" max="245" width="10.421875" style="49" hidden="1" customWidth="1"/>
    <col min="246" max="246" width="11.00390625" style="49" hidden="1" customWidth="1"/>
    <col min="247" max="247" width="4.8515625" style="49" hidden="1" customWidth="1"/>
    <col min="248" max="251" width="0" style="49" hidden="1" customWidth="1"/>
    <col min="252" max="16384" width="9.140625" style="49" hidden="1" customWidth="1"/>
  </cols>
  <sheetData>
    <row r="1" spans="1:52" ht="22.5">
      <c r="A1" s="319" t="s">
        <v>62</v>
      </c>
      <c r="B1" s="320"/>
      <c r="C1" s="320"/>
      <c r="D1" s="77" t="s">
        <v>0</v>
      </c>
      <c r="E1" s="77" t="s">
        <v>194</v>
      </c>
      <c r="F1" s="77" t="s">
        <v>240</v>
      </c>
      <c r="G1" s="77" t="s">
        <v>41</v>
      </c>
      <c r="H1" s="77" t="s">
        <v>176</v>
      </c>
      <c r="I1" s="77" t="s">
        <v>195</v>
      </c>
      <c r="J1" s="78" t="s">
        <v>177</v>
      </c>
      <c r="S1" s="49">
        <f>'Page 1'!IC65414</f>
        <v>0</v>
      </c>
      <c r="T1" s="99" t="s">
        <v>20</v>
      </c>
      <c r="U1" s="99" t="s">
        <v>63</v>
      </c>
      <c r="V1" s="99" t="s">
        <v>64</v>
      </c>
      <c r="W1" s="99" t="s">
        <v>65</v>
      </c>
      <c r="X1" s="99" t="s">
        <v>66</v>
      </c>
      <c r="Y1" s="99" t="s">
        <v>67</v>
      </c>
      <c r="Z1" s="99" t="s">
        <v>68</v>
      </c>
      <c r="AA1" s="99" t="s">
        <v>69</v>
      </c>
      <c r="AB1" s="99" t="s">
        <v>17</v>
      </c>
      <c r="AC1" s="99" t="s">
        <v>70</v>
      </c>
      <c r="AD1" s="99" t="s">
        <v>71</v>
      </c>
      <c r="AE1" s="99" t="s">
        <v>72</v>
      </c>
      <c r="AF1" s="99" t="s">
        <v>73</v>
      </c>
      <c r="AG1" s="99" t="s">
        <v>74</v>
      </c>
      <c r="AH1" s="99" t="s">
        <v>75</v>
      </c>
      <c r="AI1" s="99" t="s">
        <v>76</v>
      </c>
      <c r="AJ1" s="99" t="s">
        <v>77</v>
      </c>
      <c r="AK1" s="99" t="s">
        <v>78</v>
      </c>
      <c r="AL1" s="99" t="s">
        <v>79</v>
      </c>
      <c r="AM1" s="99" t="s">
        <v>80</v>
      </c>
      <c r="AN1" s="99" t="s">
        <v>81</v>
      </c>
      <c r="AO1" s="99" t="s">
        <v>82</v>
      </c>
      <c r="AP1" s="99" t="s">
        <v>83</v>
      </c>
      <c r="AQ1" s="99" t="s">
        <v>89</v>
      </c>
      <c r="AR1" s="99" t="s">
        <v>90</v>
      </c>
      <c r="AS1" s="99" t="s">
        <v>91</v>
      </c>
      <c r="AT1" s="99" t="s">
        <v>92</v>
      </c>
      <c r="AU1" s="99" t="s">
        <v>93</v>
      </c>
      <c r="AV1" s="99"/>
      <c r="AW1" s="99"/>
      <c r="AX1" s="99"/>
      <c r="AY1" s="99"/>
      <c r="AZ1" s="99"/>
    </row>
    <row r="2" spans="1:52" ht="12.75">
      <c r="A2" s="310">
        <f aca="true" t="shared" si="0" ref="A2:A32">IF(S2=0,"",S2)</f>
      </c>
      <c r="B2" s="306"/>
      <c r="C2" s="307"/>
      <c r="D2" s="79"/>
      <c r="E2" s="79"/>
      <c r="F2" s="80"/>
      <c r="G2" s="100"/>
      <c r="H2" s="101"/>
      <c r="I2" s="68"/>
      <c r="J2" s="81"/>
      <c r="S2" s="49">
        <f>_xlfn.IFERROR(VLOOKUP($S$1,$T:$AZ,2,FALSE),"")</f>
      </c>
      <c r="T2" s="99" t="s">
        <v>158</v>
      </c>
      <c r="U2" s="99" t="s">
        <v>63</v>
      </c>
      <c r="V2" s="99" t="s">
        <v>64</v>
      </c>
      <c r="W2" s="99" t="s">
        <v>65</v>
      </c>
      <c r="X2" s="99" t="s">
        <v>66</v>
      </c>
      <c r="Y2" s="99" t="s">
        <v>67</v>
      </c>
      <c r="Z2" s="99" t="s">
        <v>68</v>
      </c>
      <c r="AA2" s="99" t="s">
        <v>69</v>
      </c>
      <c r="AB2" s="99" t="s">
        <v>17</v>
      </c>
      <c r="AC2" s="99" t="s">
        <v>70</v>
      </c>
      <c r="AD2" s="99" t="s">
        <v>71</v>
      </c>
      <c r="AE2" s="99" t="s">
        <v>72</v>
      </c>
      <c r="AF2" s="99" t="s">
        <v>73</v>
      </c>
      <c r="AG2" s="99" t="s">
        <v>74</v>
      </c>
      <c r="AH2" s="99" t="s">
        <v>75</v>
      </c>
      <c r="AI2" s="99" t="s">
        <v>76</v>
      </c>
      <c r="AJ2" s="99" t="s">
        <v>77</v>
      </c>
      <c r="AK2" s="99" t="s">
        <v>78</v>
      </c>
      <c r="AL2" s="99" t="s">
        <v>79</v>
      </c>
      <c r="AM2" s="99" t="s">
        <v>80</v>
      </c>
      <c r="AN2" s="99" t="s">
        <v>81</v>
      </c>
      <c r="AO2" s="99" t="s">
        <v>82</v>
      </c>
      <c r="AP2" s="99" t="s">
        <v>83</v>
      </c>
      <c r="AQ2" s="99" t="s">
        <v>89</v>
      </c>
      <c r="AR2" s="99" t="s">
        <v>90</v>
      </c>
      <c r="AS2" s="99" t="s">
        <v>91</v>
      </c>
      <c r="AT2" s="99" t="s">
        <v>92</v>
      </c>
      <c r="AU2" s="99" t="s">
        <v>93</v>
      </c>
      <c r="AV2" s="99"/>
      <c r="AW2" s="99"/>
      <c r="AX2" s="99"/>
      <c r="AY2" s="99"/>
      <c r="AZ2" s="99"/>
    </row>
    <row r="3" spans="1:52" ht="12.75">
      <c r="A3" s="310">
        <f t="shared" si="0"/>
      </c>
      <c r="B3" s="306"/>
      <c r="C3" s="307"/>
      <c r="D3" s="79"/>
      <c r="E3" s="79"/>
      <c r="F3" s="80"/>
      <c r="G3" s="82"/>
      <c r="H3" s="101"/>
      <c r="I3" s="68"/>
      <c r="J3" s="81"/>
      <c r="S3" s="49">
        <f>_xlfn.IFERROR(VLOOKUP($S$1,$T:$AZ,3,FALSE),"")</f>
      </c>
      <c r="T3" s="99" t="s">
        <v>21</v>
      </c>
      <c r="U3" s="99" t="s">
        <v>63</v>
      </c>
      <c r="V3" s="99" t="s">
        <v>64</v>
      </c>
      <c r="W3" s="99" t="s">
        <v>65</v>
      </c>
      <c r="X3" s="99" t="s">
        <v>66</v>
      </c>
      <c r="Y3" s="99" t="s">
        <v>67</v>
      </c>
      <c r="Z3" s="99" t="s">
        <v>68</v>
      </c>
      <c r="AA3" s="99" t="s">
        <v>69</v>
      </c>
      <c r="AB3" s="99" t="s">
        <v>17</v>
      </c>
      <c r="AC3" s="99" t="s">
        <v>70</v>
      </c>
      <c r="AD3" s="99" t="s">
        <v>71</v>
      </c>
      <c r="AE3" s="99" t="s">
        <v>72</v>
      </c>
      <c r="AF3" s="99" t="s">
        <v>73</v>
      </c>
      <c r="AG3" s="99" t="s">
        <v>74</v>
      </c>
      <c r="AH3" s="99" t="s">
        <v>75</v>
      </c>
      <c r="AI3" s="99" t="s">
        <v>76</v>
      </c>
      <c r="AJ3" s="99" t="s">
        <v>77</v>
      </c>
      <c r="AK3" s="99" t="s">
        <v>78</v>
      </c>
      <c r="AL3" s="99" t="s">
        <v>79</v>
      </c>
      <c r="AM3" s="99" t="s">
        <v>80</v>
      </c>
      <c r="AN3" s="99" t="s">
        <v>81</v>
      </c>
      <c r="AO3" s="99" t="s">
        <v>82</v>
      </c>
      <c r="AP3" s="99" t="s">
        <v>83</v>
      </c>
      <c r="AQ3" s="99" t="s">
        <v>89</v>
      </c>
      <c r="AR3" s="99" t="s">
        <v>90</v>
      </c>
      <c r="AS3" s="99" t="s">
        <v>91</v>
      </c>
      <c r="AT3" s="99" t="s">
        <v>92</v>
      </c>
      <c r="AU3" s="99" t="s">
        <v>93</v>
      </c>
      <c r="AV3" s="99"/>
      <c r="AW3" s="99"/>
      <c r="AX3" s="99"/>
      <c r="AY3" s="99"/>
      <c r="AZ3" s="99"/>
    </row>
    <row r="4" spans="1:52" ht="12.75">
      <c r="A4" s="310">
        <f t="shared" si="0"/>
      </c>
      <c r="B4" s="306"/>
      <c r="C4" s="307"/>
      <c r="D4" s="79"/>
      <c r="E4" s="79"/>
      <c r="F4" s="80"/>
      <c r="G4" s="82"/>
      <c r="H4" s="101"/>
      <c r="I4" s="68"/>
      <c r="J4" s="81"/>
      <c r="S4" s="49">
        <f>_xlfn.IFERROR(VLOOKUP($S$1,$T:$AZ,4,FALSE),"")</f>
      </c>
      <c r="T4" s="99" t="s">
        <v>159</v>
      </c>
      <c r="U4" s="99" t="s">
        <v>63</v>
      </c>
      <c r="V4" s="99" t="s">
        <v>64</v>
      </c>
      <c r="W4" s="99" t="s">
        <v>65</v>
      </c>
      <c r="X4" s="99" t="s">
        <v>66</v>
      </c>
      <c r="Y4" s="99" t="s">
        <v>67</v>
      </c>
      <c r="Z4" s="99" t="s">
        <v>68</v>
      </c>
      <c r="AA4" s="99" t="s">
        <v>69</v>
      </c>
      <c r="AB4" s="99" t="s">
        <v>17</v>
      </c>
      <c r="AC4" s="99" t="s">
        <v>70</v>
      </c>
      <c r="AD4" s="99" t="s">
        <v>71</v>
      </c>
      <c r="AE4" s="99" t="s">
        <v>72</v>
      </c>
      <c r="AF4" s="99" t="s">
        <v>73</v>
      </c>
      <c r="AG4" s="99" t="s">
        <v>74</v>
      </c>
      <c r="AH4" s="99" t="s">
        <v>75</v>
      </c>
      <c r="AI4" s="99" t="s">
        <v>76</v>
      </c>
      <c r="AJ4" s="99" t="s">
        <v>77</v>
      </c>
      <c r="AK4" s="99" t="s">
        <v>78</v>
      </c>
      <c r="AL4" s="99" t="s">
        <v>79</v>
      </c>
      <c r="AM4" s="99" t="s">
        <v>80</v>
      </c>
      <c r="AN4" s="99" t="s">
        <v>81</v>
      </c>
      <c r="AO4" s="99" t="s">
        <v>82</v>
      </c>
      <c r="AP4" s="99" t="s">
        <v>83</v>
      </c>
      <c r="AQ4" s="99" t="s">
        <v>89</v>
      </c>
      <c r="AR4" s="99" t="s">
        <v>90</v>
      </c>
      <c r="AS4" s="99" t="s">
        <v>91</v>
      </c>
      <c r="AT4" s="99" t="s">
        <v>92</v>
      </c>
      <c r="AU4" s="99" t="s">
        <v>93</v>
      </c>
      <c r="AV4" s="99"/>
      <c r="AW4" s="99"/>
      <c r="AX4" s="99"/>
      <c r="AY4" s="99"/>
      <c r="AZ4" s="99"/>
    </row>
    <row r="5" spans="1:52" ht="12.75">
      <c r="A5" s="310">
        <f t="shared" si="0"/>
      </c>
      <c r="B5" s="306"/>
      <c r="C5" s="307"/>
      <c r="D5" s="79"/>
      <c r="E5" s="79"/>
      <c r="F5" s="80"/>
      <c r="G5" s="82"/>
      <c r="H5" s="101"/>
      <c r="I5" s="68"/>
      <c r="J5" s="81"/>
      <c r="S5" s="49">
        <f>_xlfn.IFERROR(VLOOKUP($S$1,$T:$AZ,5,FALSE),"")</f>
      </c>
      <c r="T5" s="99" t="s">
        <v>160</v>
      </c>
      <c r="U5" s="99" t="s">
        <v>63</v>
      </c>
      <c r="V5" s="99" t="s">
        <v>64</v>
      </c>
      <c r="W5" s="99" t="s">
        <v>65</v>
      </c>
      <c r="X5" s="99" t="s">
        <v>66</v>
      </c>
      <c r="Y5" s="99" t="s">
        <v>67</v>
      </c>
      <c r="Z5" s="99" t="s">
        <v>68</v>
      </c>
      <c r="AA5" s="99" t="s">
        <v>69</v>
      </c>
      <c r="AB5" s="99" t="s">
        <v>17</v>
      </c>
      <c r="AC5" s="99" t="s">
        <v>70</v>
      </c>
      <c r="AD5" s="99" t="s">
        <v>71</v>
      </c>
      <c r="AE5" s="99" t="s">
        <v>72</v>
      </c>
      <c r="AF5" s="99" t="s">
        <v>73</v>
      </c>
      <c r="AG5" s="99" t="s">
        <v>74</v>
      </c>
      <c r="AH5" s="99" t="s">
        <v>75</v>
      </c>
      <c r="AI5" s="99" t="s">
        <v>76</v>
      </c>
      <c r="AJ5" s="99" t="s">
        <v>77</v>
      </c>
      <c r="AK5" s="99" t="s">
        <v>78</v>
      </c>
      <c r="AL5" s="99" t="s">
        <v>79</v>
      </c>
      <c r="AM5" s="99" t="s">
        <v>80</v>
      </c>
      <c r="AN5" s="99" t="s">
        <v>81</v>
      </c>
      <c r="AO5" s="99" t="s">
        <v>82</v>
      </c>
      <c r="AP5" s="99" t="s">
        <v>83</v>
      </c>
      <c r="AQ5" s="99" t="s">
        <v>91</v>
      </c>
      <c r="AR5" s="99" t="s">
        <v>92</v>
      </c>
      <c r="AS5" s="99" t="s">
        <v>93</v>
      </c>
      <c r="AT5" s="99"/>
      <c r="AU5" s="99"/>
      <c r="AV5" s="99"/>
      <c r="AW5" s="99"/>
      <c r="AX5" s="99"/>
      <c r="AY5" s="99"/>
      <c r="AZ5" s="99"/>
    </row>
    <row r="6" spans="1:52" ht="12.75">
      <c r="A6" s="310">
        <f t="shared" si="0"/>
      </c>
      <c r="B6" s="306"/>
      <c r="C6" s="307"/>
      <c r="D6" s="79"/>
      <c r="E6" s="79"/>
      <c r="F6" s="80"/>
      <c r="G6" s="82"/>
      <c r="H6" s="101"/>
      <c r="I6" s="68"/>
      <c r="J6" s="81"/>
      <c r="S6" s="49">
        <f>_xlfn.IFERROR(VLOOKUP($S$1,$T:$AZ,6,FALSE),"")</f>
      </c>
      <c r="T6" s="99" t="s">
        <v>161</v>
      </c>
      <c r="U6" s="99" t="s">
        <v>63</v>
      </c>
      <c r="V6" s="99" t="s">
        <v>64</v>
      </c>
      <c r="W6" s="99" t="s">
        <v>65</v>
      </c>
      <c r="X6" s="99" t="s">
        <v>66</v>
      </c>
      <c r="Y6" s="99" t="s">
        <v>67</v>
      </c>
      <c r="Z6" s="99" t="s">
        <v>68</v>
      </c>
      <c r="AA6" s="99" t="s">
        <v>69</v>
      </c>
      <c r="AB6" s="99" t="s">
        <v>17</v>
      </c>
      <c r="AC6" s="99" t="s">
        <v>70</v>
      </c>
      <c r="AD6" s="99" t="s">
        <v>71</v>
      </c>
      <c r="AE6" s="99" t="s">
        <v>72</v>
      </c>
      <c r="AF6" s="99" t="s">
        <v>73</v>
      </c>
      <c r="AG6" s="99" t="s">
        <v>74</v>
      </c>
      <c r="AH6" s="99" t="s">
        <v>75</v>
      </c>
      <c r="AI6" s="99" t="s">
        <v>76</v>
      </c>
      <c r="AJ6" s="99" t="s">
        <v>77</v>
      </c>
      <c r="AK6" s="99" t="s">
        <v>78</v>
      </c>
      <c r="AL6" s="99" t="s">
        <v>79</v>
      </c>
      <c r="AM6" s="99" t="s">
        <v>80</v>
      </c>
      <c r="AN6" s="99" t="s">
        <v>81</v>
      </c>
      <c r="AO6" s="99" t="s">
        <v>82</v>
      </c>
      <c r="AP6" s="99" t="s">
        <v>83</v>
      </c>
      <c r="AQ6" s="99" t="s">
        <v>91</v>
      </c>
      <c r="AR6" s="99" t="s">
        <v>92</v>
      </c>
      <c r="AS6" s="99" t="s">
        <v>93</v>
      </c>
      <c r="AT6" s="99"/>
      <c r="AU6" s="99"/>
      <c r="AV6" s="99"/>
      <c r="AW6" s="99"/>
      <c r="AX6" s="99"/>
      <c r="AY6" s="99"/>
      <c r="AZ6" s="99"/>
    </row>
    <row r="7" spans="1:52" ht="12.75">
      <c r="A7" s="310">
        <f t="shared" si="0"/>
      </c>
      <c r="B7" s="306"/>
      <c r="C7" s="307"/>
      <c r="D7" s="79"/>
      <c r="E7" s="79"/>
      <c r="F7" s="80"/>
      <c r="G7" s="82"/>
      <c r="H7" s="101"/>
      <c r="I7" s="68"/>
      <c r="J7" s="81"/>
      <c r="S7" s="49">
        <f>_xlfn.IFERROR(VLOOKUP($S$1,$T:$AZ,7,FALSE),"")</f>
      </c>
      <c r="T7" s="99" t="s">
        <v>22</v>
      </c>
      <c r="U7" s="99" t="s">
        <v>63</v>
      </c>
      <c r="V7" s="99" t="s">
        <v>64</v>
      </c>
      <c r="W7" s="99" t="s">
        <v>65</v>
      </c>
      <c r="X7" s="99" t="s">
        <v>66</v>
      </c>
      <c r="Y7" s="99" t="s">
        <v>67</v>
      </c>
      <c r="Z7" s="99" t="s">
        <v>68</v>
      </c>
      <c r="AA7" s="99" t="s">
        <v>76</v>
      </c>
      <c r="AB7" s="99" t="s">
        <v>77</v>
      </c>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2.75">
      <c r="A8" s="310">
        <f t="shared" si="0"/>
      </c>
      <c r="B8" s="306"/>
      <c r="C8" s="307"/>
      <c r="D8" s="79"/>
      <c r="E8" s="79"/>
      <c r="F8" s="80"/>
      <c r="G8" s="82"/>
      <c r="H8" s="101"/>
      <c r="I8" s="68"/>
      <c r="J8" s="81"/>
      <c r="S8" s="49">
        <f>_xlfn.IFERROR(VLOOKUP($S$1,$T:$AZ,8,FALSE),"")</f>
      </c>
      <c r="T8" s="99" t="s">
        <v>23</v>
      </c>
      <c r="U8" s="99" t="s">
        <v>63</v>
      </c>
      <c r="V8" s="99" t="s">
        <v>64</v>
      </c>
      <c r="W8" s="99" t="s">
        <v>65</v>
      </c>
      <c r="X8" s="99" t="s">
        <v>66</v>
      </c>
      <c r="Y8" s="99" t="s">
        <v>67</v>
      </c>
      <c r="Z8" s="99" t="s">
        <v>68</v>
      </c>
      <c r="AA8" s="99" t="s">
        <v>73</v>
      </c>
      <c r="AB8" s="99" t="s">
        <v>74</v>
      </c>
      <c r="AC8" s="99" t="s">
        <v>75</v>
      </c>
      <c r="AD8" s="99" t="s">
        <v>76</v>
      </c>
      <c r="AE8" s="99" t="s">
        <v>77</v>
      </c>
      <c r="AF8" s="99" t="s">
        <v>82</v>
      </c>
      <c r="AG8" s="99" t="s">
        <v>83</v>
      </c>
      <c r="AH8" s="99" t="s">
        <v>84</v>
      </c>
      <c r="AI8" s="99" t="s">
        <v>85</v>
      </c>
      <c r="AJ8" s="99" t="s">
        <v>86</v>
      </c>
      <c r="AK8" s="99" t="s">
        <v>87</v>
      </c>
      <c r="AL8" s="99" t="s">
        <v>88</v>
      </c>
      <c r="AM8" s="99" t="s">
        <v>89</v>
      </c>
      <c r="AN8" s="99" t="s">
        <v>90</v>
      </c>
      <c r="AO8" s="99" t="s">
        <v>91</v>
      </c>
      <c r="AP8" s="99" t="s">
        <v>92</v>
      </c>
      <c r="AQ8" s="99" t="s">
        <v>93</v>
      </c>
      <c r="AR8" s="99"/>
      <c r="AS8" s="99"/>
      <c r="AT8" s="99"/>
      <c r="AU8" s="99"/>
      <c r="AV8" s="99"/>
      <c r="AW8" s="99"/>
      <c r="AX8" s="99"/>
      <c r="AY8" s="99"/>
      <c r="AZ8" s="99"/>
    </row>
    <row r="9" spans="1:52" ht="12.75">
      <c r="A9" s="305">
        <f t="shared" si="0"/>
      </c>
      <c r="B9" s="306"/>
      <c r="C9" s="307"/>
      <c r="D9" s="79"/>
      <c r="E9" s="79"/>
      <c r="F9" s="80"/>
      <c r="G9" s="82"/>
      <c r="H9" s="101"/>
      <c r="I9" s="68"/>
      <c r="J9" s="81"/>
      <c r="S9" s="49">
        <f>_xlfn.IFERROR(VLOOKUP($S$1,$T:$AZ,9,FALSE),"")</f>
      </c>
      <c r="T9" s="99" t="s">
        <v>138</v>
      </c>
      <c r="U9" s="99" t="s">
        <v>63</v>
      </c>
      <c r="V9" s="99" t="s">
        <v>64</v>
      </c>
      <c r="W9" s="99" t="s">
        <v>65</v>
      </c>
      <c r="X9" s="99" t="s">
        <v>66</v>
      </c>
      <c r="Y9" s="99" t="s">
        <v>67</v>
      </c>
      <c r="Z9" s="99" t="s">
        <v>68</v>
      </c>
      <c r="AA9" s="99" t="s">
        <v>73</v>
      </c>
      <c r="AB9" s="99" t="s">
        <v>74</v>
      </c>
      <c r="AC9" s="99" t="s">
        <v>75</v>
      </c>
      <c r="AD9" s="99" t="s">
        <v>76</v>
      </c>
      <c r="AE9" s="99" t="s">
        <v>77</v>
      </c>
      <c r="AF9" s="99" t="s">
        <v>82</v>
      </c>
      <c r="AG9" s="99" t="s">
        <v>83</v>
      </c>
      <c r="AH9" s="99" t="s">
        <v>84</v>
      </c>
      <c r="AI9" s="99" t="s">
        <v>85</v>
      </c>
      <c r="AJ9" s="99" t="s">
        <v>86</v>
      </c>
      <c r="AK9" s="99" t="s">
        <v>87</v>
      </c>
      <c r="AL9" s="99" t="s">
        <v>88</v>
      </c>
      <c r="AM9" s="99" t="s">
        <v>89</v>
      </c>
      <c r="AN9" s="99" t="s">
        <v>90</v>
      </c>
      <c r="AO9" s="99" t="s">
        <v>91</v>
      </c>
      <c r="AP9" s="99" t="s">
        <v>92</v>
      </c>
      <c r="AQ9" s="99" t="s">
        <v>93</v>
      </c>
      <c r="AR9" s="99"/>
      <c r="AS9" s="99"/>
      <c r="AT9" s="99"/>
      <c r="AU9" s="99"/>
      <c r="AV9" s="99"/>
      <c r="AW9" s="99"/>
      <c r="AX9" s="99"/>
      <c r="AY9" s="99"/>
      <c r="AZ9" s="99"/>
    </row>
    <row r="10" spans="1:52" ht="12.75">
      <c r="A10" s="305">
        <f t="shared" si="0"/>
      </c>
      <c r="B10" s="306"/>
      <c r="C10" s="307"/>
      <c r="D10" s="79"/>
      <c r="E10" s="79"/>
      <c r="F10" s="80"/>
      <c r="G10" s="82"/>
      <c r="H10" s="101"/>
      <c r="I10" s="68"/>
      <c r="J10" s="81"/>
      <c r="S10" s="49">
        <f>_xlfn.IFERROR(VLOOKUP($S$1,$T:$AZ,10,FALSE),"")</f>
      </c>
      <c r="T10" s="99" t="s">
        <v>139</v>
      </c>
      <c r="U10" s="99" t="s">
        <v>63</v>
      </c>
      <c r="V10" s="99" t="s">
        <v>64</v>
      </c>
      <c r="W10" s="99" t="s">
        <v>65</v>
      </c>
      <c r="X10" s="99" t="s">
        <v>66</v>
      </c>
      <c r="Y10" s="99" t="s">
        <v>67</v>
      </c>
      <c r="Z10" s="99" t="s">
        <v>68</v>
      </c>
      <c r="AA10" s="99" t="s">
        <v>73</v>
      </c>
      <c r="AB10" s="99" t="s">
        <v>74</v>
      </c>
      <c r="AC10" s="99" t="s">
        <v>75</v>
      </c>
      <c r="AD10" s="99" t="s">
        <v>76</v>
      </c>
      <c r="AE10" s="99" t="s">
        <v>77</v>
      </c>
      <c r="AF10" s="99" t="s">
        <v>82</v>
      </c>
      <c r="AG10" s="99" t="s">
        <v>83</v>
      </c>
      <c r="AH10" s="99" t="s">
        <v>84</v>
      </c>
      <c r="AI10" s="99" t="s">
        <v>85</v>
      </c>
      <c r="AJ10" s="99" t="s">
        <v>86</v>
      </c>
      <c r="AK10" s="99" t="s">
        <v>87</v>
      </c>
      <c r="AL10" s="99" t="s">
        <v>88</v>
      </c>
      <c r="AM10" s="99" t="s">
        <v>89</v>
      </c>
      <c r="AN10" s="99" t="s">
        <v>90</v>
      </c>
      <c r="AO10" s="99" t="s">
        <v>91</v>
      </c>
      <c r="AP10" s="99" t="s">
        <v>92</v>
      </c>
      <c r="AQ10" s="99" t="s">
        <v>93</v>
      </c>
      <c r="AR10" s="99"/>
      <c r="AS10" s="99"/>
      <c r="AT10" s="99"/>
      <c r="AU10" s="99"/>
      <c r="AV10" s="99"/>
      <c r="AW10" s="99"/>
      <c r="AX10" s="99"/>
      <c r="AY10" s="99"/>
      <c r="AZ10" s="99"/>
    </row>
    <row r="11" spans="1:52" ht="12.75">
      <c r="A11" s="305">
        <f t="shared" si="0"/>
      </c>
      <c r="B11" s="306"/>
      <c r="C11" s="307"/>
      <c r="D11" s="79"/>
      <c r="E11" s="79"/>
      <c r="F11" s="80"/>
      <c r="G11" s="82"/>
      <c r="H11" s="101"/>
      <c r="I11" s="68"/>
      <c r="J11" s="81"/>
      <c r="S11" s="49">
        <f>_xlfn.IFERROR(VLOOKUP($S$1,$T:$AZ,11,FALSE),"")</f>
      </c>
      <c r="T11" s="99" t="s">
        <v>140</v>
      </c>
      <c r="U11" s="99" t="s">
        <v>63</v>
      </c>
      <c r="V11" s="99" t="s">
        <v>64</v>
      </c>
      <c r="W11" s="99" t="s">
        <v>65</v>
      </c>
      <c r="X11" s="99" t="s">
        <v>66</v>
      </c>
      <c r="Y11" s="99" t="s">
        <v>67</v>
      </c>
      <c r="Z11" s="99" t="s">
        <v>68</v>
      </c>
      <c r="AA11" s="99" t="s">
        <v>73</v>
      </c>
      <c r="AB11" s="99" t="s">
        <v>74</v>
      </c>
      <c r="AC11" s="99" t="s">
        <v>75</v>
      </c>
      <c r="AD11" s="99" t="s">
        <v>76</v>
      </c>
      <c r="AE11" s="99" t="s">
        <v>77</v>
      </c>
      <c r="AF11" s="99" t="s">
        <v>84</v>
      </c>
      <c r="AG11" s="99" t="s">
        <v>85</v>
      </c>
      <c r="AH11" s="99" t="s">
        <v>86</v>
      </c>
      <c r="AI11" s="99" t="s">
        <v>87</v>
      </c>
      <c r="AJ11" s="99" t="s">
        <v>88</v>
      </c>
      <c r="AK11" s="99" t="s">
        <v>89</v>
      </c>
      <c r="AL11" s="99"/>
      <c r="AM11" s="99"/>
      <c r="AN11" s="99"/>
      <c r="AO11" s="99"/>
      <c r="AP11" s="99"/>
      <c r="AQ11" s="99"/>
      <c r="AR11" s="99"/>
      <c r="AS11" s="99"/>
      <c r="AT11" s="99"/>
      <c r="AU11" s="99"/>
      <c r="AV11" s="99"/>
      <c r="AW11" s="99"/>
      <c r="AX11" s="99"/>
      <c r="AY11" s="99"/>
      <c r="AZ11" s="99"/>
    </row>
    <row r="12" spans="1:52" ht="12.75">
      <c r="A12" s="305">
        <f t="shared" si="0"/>
      </c>
      <c r="B12" s="306"/>
      <c r="C12" s="307"/>
      <c r="D12" s="79"/>
      <c r="E12" s="79"/>
      <c r="F12" s="80"/>
      <c r="G12" s="82"/>
      <c r="H12" s="101"/>
      <c r="I12" s="68"/>
      <c r="J12" s="81"/>
      <c r="S12" s="49">
        <f>_xlfn.IFERROR(VLOOKUP($S$1,$T:$AZ,12,FALSE),"")</f>
      </c>
      <c r="T12" s="99" t="s">
        <v>162</v>
      </c>
      <c r="U12" s="99" t="s">
        <v>63</v>
      </c>
      <c r="V12" s="99" t="s">
        <v>64</v>
      </c>
      <c r="W12" s="99" t="s">
        <v>65</v>
      </c>
      <c r="X12" s="99" t="s">
        <v>66</v>
      </c>
      <c r="Y12" s="99" t="s">
        <v>67</v>
      </c>
      <c r="Z12" s="99" t="s">
        <v>68</v>
      </c>
      <c r="AA12" s="99" t="s">
        <v>76</v>
      </c>
      <c r="AB12" s="99" t="s">
        <v>77</v>
      </c>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ht="12.75">
      <c r="A13" s="305">
        <f t="shared" si="0"/>
      </c>
      <c r="B13" s="306"/>
      <c r="C13" s="307"/>
      <c r="D13" s="79"/>
      <c r="E13" s="79"/>
      <c r="F13" s="80"/>
      <c r="G13" s="82"/>
      <c r="H13" s="101"/>
      <c r="I13" s="68"/>
      <c r="J13" s="81"/>
      <c r="S13" s="49">
        <f>_xlfn.IFERROR(VLOOKUP($S$1,$T:$AZ,13,FALSE),"")</f>
      </c>
      <c r="T13" s="99" t="s">
        <v>24</v>
      </c>
      <c r="U13" s="99" t="s">
        <v>63</v>
      </c>
      <c r="V13" s="99" t="s">
        <v>64</v>
      </c>
      <c r="W13" s="99" t="s">
        <v>65</v>
      </c>
      <c r="X13" s="99" t="s">
        <v>66</v>
      </c>
      <c r="Y13" s="99" t="s">
        <v>67</v>
      </c>
      <c r="Z13" s="99" t="s">
        <v>68</v>
      </c>
      <c r="AA13" s="99" t="s">
        <v>73</v>
      </c>
      <c r="AB13" s="99" t="s">
        <v>74</v>
      </c>
      <c r="AC13" s="99" t="s">
        <v>75</v>
      </c>
      <c r="AD13" s="99" t="s">
        <v>76</v>
      </c>
      <c r="AE13" s="99" t="s">
        <v>77</v>
      </c>
      <c r="AF13" s="99" t="s">
        <v>84</v>
      </c>
      <c r="AG13" s="99" t="s">
        <v>85</v>
      </c>
      <c r="AH13" s="99" t="s">
        <v>86</v>
      </c>
      <c r="AI13" s="99" t="s">
        <v>87</v>
      </c>
      <c r="AJ13" s="99" t="s">
        <v>88</v>
      </c>
      <c r="AK13" s="99" t="s">
        <v>89</v>
      </c>
      <c r="AL13" s="99"/>
      <c r="AM13" s="99"/>
      <c r="AN13" s="99"/>
      <c r="AO13" s="99"/>
      <c r="AP13" s="99"/>
      <c r="AQ13" s="99"/>
      <c r="AR13" s="99"/>
      <c r="AS13" s="99"/>
      <c r="AT13" s="99"/>
      <c r="AU13" s="99"/>
      <c r="AV13" s="99"/>
      <c r="AW13" s="99"/>
      <c r="AX13" s="99"/>
      <c r="AY13" s="99"/>
      <c r="AZ13" s="99"/>
    </row>
    <row r="14" spans="1:52" ht="12.75">
      <c r="A14" s="311">
        <f t="shared" si="0"/>
      </c>
      <c r="B14" s="312"/>
      <c r="C14" s="313"/>
      <c r="D14" s="79"/>
      <c r="E14" s="79"/>
      <c r="F14" s="80"/>
      <c r="G14" s="82"/>
      <c r="H14" s="101"/>
      <c r="I14" s="68"/>
      <c r="J14" s="81"/>
      <c r="S14" s="49">
        <f>_xlfn.IFERROR(VLOOKUP($S$1,$T:$AZ,14,FALSE),"")</f>
      </c>
      <c r="T14" s="99" t="s">
        <v>25</v>
      </c>
      <c r="U14" s="99" t="s">
        <v>63</v>
      </c>
      <c r="V14" s="99" t="s">
        <v>64</v>
      </c>
      <c r="W14" s="99" t="s">
        <v>65</v>
      </c>
      <c r="X14" s="99" t="s">
        <v>66</v>
      </c>
      <c r="Y14" s="99" t="s">
        <v>67</v>
      </c>
      <c r="Z14" s="99" t="s">
        <v>68</v>
      </c>
      <c r="AA14" s="99" t="s">
        <v>73</v>
      </c>
      <c r="AB14" s="99" t="s">
        <v>74</v>
      </c>
      <c r="AC14" s="99" t="s">
        <v>75</v>
      </c>
      <c r="AD14" s="99" t="s">
        <v>76</v>
      </c>
      <c r="AE14" s="99" t="s">
        <v>77</v>
      </c>
      <c r="AF14" s="99"/>
      <c r="AG14" s="99"/>
      <c r="AH14" s="99"/>
      <c r="AI14" s="99"/>
      <c r="AJ14" s="99"/>
      <c r="AK14" s="99"/>
      <c r="AL14" s="99"/>
      <c r="AM14" s="99"/>
      <c r="AN14" s="99"/>
      <c r="AO14" s="99"/>
      <c r="AP14" s="99"/>
      <c r="AQ14" s="99"/>
      <c r="AR14" s="99"/>
      <c r="AS14" s="99"/>
      <c r="AT14" s="99"/>
      <c r="AU14" s="99"/>
      <c r="AV14" s="99"/>
      <c r="AW14" s="99"/>
      <c r="AX14" s="99"/>
      <c r="AY14" s="99"/>
      <c r="AZ14" s="99"/>
    </row>
    <row r="15" spans="1:52" ht="12.75">
      <c r="A15" s="305">
        <f t="shared" si="0"/>
      </c>
      <c r="B15" s="306"/>
      <c r="C15" s="307"/>
      <c r="D15" s="79"/>
      <c r="E15" s="79"/>
      <c r="F15" s="80"/>
      <c r="G15" s="82"/>
      <c r="H15" s="101"/>
      <c r="I15" s="68"/>
      <c r="J15" s="81"/>
      <c r="S15" s="49">
        <f>_xlfn.IFERROR(VLOOKUP($S$1,$T:$AZ,15,FALSE),"")</f>
      </c>
      <c r="T15" s="99" t="s">
        <v>163</v>
      </c>
      <c r="U15" s="99" t="s">
        <v>63</v>
      </c>
      <c r="V15" s="99" t="s">
        <v>64</v>
      </c>
      <c r="W15" s="99" t="s">
        <v>65</v>
      </c>
      <c r="X15" s="99" t="s">
        <v>66</v>
      </c>
      <c r="Y15" s="99" t="s">
        <v>67</v>
      </c>
      <c r="Z15" s="99" t="s">
        <v>68</v>
      </c>
      <c r="AA15" s="99" t="s">
        <v>69</v>
      </c>
      <c r="AB15" s="99" t="s">
        <v>17</v>
      </c>
      <c r="AC15" s="99" t="s">
        <v>70</v>
      </c>
      <c r="AD15" s="99" t="s">
        <v>71</v>
      </c>
      <c r="AE15" s="99" t="s">
        <v>72</v>
      </c>
      <c r="AF15" s="99" t="s">
        <v>73</v>
      </c>
      <c r="AG15" s="99" t="s">
        <v>74</v>
      </c>
      <c r="AH15" s="99" t="s">
        <v>75</v>
      </c>
      <c r="AI15" s="99" t="s">
        <v>76</v>
      </c>
      <c r="AJ15" s="99" t="s">
        <v>77</v>
      </c>
      <c r="AK15" s="99" t="s">
        <v>78</v>
      </c>
      <c r="AL15" s="99" t="s">
        <v>79</v>
      </c>
      <c r="AM15" s="99" t="s">
        <v>80</v>
      </c>
      <c r="AN15" s="99" t="s">
        <v>81</v>
      </c>
      <c r="AO15" s="99" t="s">
        <v>82</v>
      </c>
      <c r="AP15" s="99" t="s">
        <v>83</v>
      </c>
      <c r="AQ15" s="99" t="s">
        <v>84</v>
      </c>
      <c r="AR15" s="99" t="s">
        <v>85</v>
      </c>
      <c r="AS15" s="99" t="s">
        <v>86</v>
      </c>
      <c r="AT15" s="99" t="s">
        <v>87</v>
      </c>
      <c r="AU15" s="99" t="s">
        <v>88</v>
      </c>
      <c r="AV15" s="99" t="s">
        <v>89</v>
      </c>
      <c r="AW15" s="99" t="s">
        <v>90</v>
      </c>
      <c r="AX15" s="99" t="s">
        <v>91</v>
      </c>
      <c r="AY15" s="99" t="s">
        <v>92</v>
      </c>
      <c r="AZ15" s="99" t="s">
        <v>93</v>
      </c>
    </row>
    <row r="16" spans="1:52" ht="12.75">
      <c r="A16" s="311">
        <f t="shared" si="0"/>
      </c>
      <c r="B16" s="312"/>
      <c r="C16" s="313"/>
      <c r="D16" s="79"/>
      <c r="E16" s="79"/>
      <c r="F16" s="80"/>
      <c r="G16" s="82"/>
      <c r="H16" s="101"/>
      <c r="I16" s="68"/>
      <c r="J16" s="81"/>
      <c r="S16" s="49">
        <f>_xlfn.IFERROR(VLOOKUP($S$1,$T:$AZ,16,FALSE),"")</f>
      </c>
      <c r="T16" s="99" t="s">
        <v>183</v>
      </c>
      <c r="U16" s="99" t="s">
        <v>63</v>
      </c>
      <c r="V16" s="99" t="s">
        <v>64</v>
      </c>
      <c r="W16" s="99" t="s">
        <v>65</v>
      </c>
      <c r="X16" s="99" t="s">
        <v>66</v>
      </c>
      <c r="Y16" s="99" t="s">
        <v>67</v>
      </c>
      <c r="Z16" s="99" t="s">
        <v>68</v>
      </c>
      <c r="AA16" s="99" t="s">
        <v>69</v>
      </c>
      <c r="AB16" s="99" t="s">
        <v>17</v>
      </c>
      <c r="AC16" s="99" t="s">
        <v>70</v>
      </c>
      <c r="AD16" s="99" t="s">
        <v>71</v>
      </c>
      <c r="AE16" s="99" t="s">
        <v>72</v>
      </c>
      <c r="AF16" s="99" t="s">
        <v>73</v>
      </c>
      <c r="AG16" s="99" t="s">
        <v>74</v>
      </c>
      <c r="AH16" s="99" t="s">
        <v>75</v>
      </c>
      <c r="AI16" s="99" t="s">
        <v>76</v>
      </c>
      <c r="AJ16" s="99" t="s">
        <v>77</v>
      </c>
      <c r="AK16" s="99" t="s">
        <v>78</v>
      </c>
      <c r="AL16" s="99" t="s">
        <v>79</v>
      </c>
      <c r="AM16" s="99" t="s">
        <v>80</v>
      </c>
      <c r="AN16" s="99" t="s">
        <v>81</v>
      </c>
      <c r="AO16" s="99" t="s">
        <v>82</v>
      </c>
      <c r="AP16" s="99" t="s">
        <v>83</v>
      </c>
      <c r="AQ16" s="99" t="s">
        <v>84</v>
      </c>
      <c r="AR16" s="99" t="s">
        <v>85</v>
      </c>
      <c r="AS16" s="99" t="s">
        <v>86</v>
      </c>
      <c r="AT16" s="99" t="s">
        <v>87</v>
      </c>
      <c r="AU16" s="99" t="s">
        <v>88</v>
      </c>
      <c r="AV16" s="99" t="s">
        <v>89</v>
      </c>
      <c r="AW16" s="99" t="s">
        <v>90</v>
      </c>
      <c r="AX16" s="99" t="s">
        <v>91</v>
      </c>
      <c r="AY16" s="99" t="s">
        <v>92</v>
      </c>
      <c r="AZ16" s="99" t="s">
        <v>93</v>
      </c>
    </row>
    <row r="17" spans="1:19" ht="12.75">
      <c r="A17" s="305">
        <f t="shared" si="0"/>
      </c>
      <c r="B17" s="306"/>
      <c r="C17" s="307"/>
      <c r="D17" s="79"/>
      <c r="E17" s="79"/>
      <c r="F17" s="80"/>
      <c r="G17" s="82"/>
      <c r="H17" s="101"/>
      <c r="I17" s="68"/>
      <c r="J17" s="81"/>
      <c r="S17" s="49">
        <f>_xlfn.IFERROR(VLOOKUP($S$1,$T:$AZ,17,FALSE),"")</f>
      </c>
    </row>
    <row r="18" spans="1:19" ht="12.75">
      <c r="A18" s="311">
        <f t="shared" si="0"/>
      </c>
      <c r="B18" s="312"/>
      <c r="C18" s="313"/>
      <c r="D18" s="79"/>
      <c r="E18" s="79"/>
      <c r="F18" s="80"/>
      <c r="G18" s="82"/>
      <c r="H18" s="101"/>
      <c r="I18" s="68"/>
      <c r="J18" s="81"/>
      <c r="S18" s="49">
        <f>_xlfn.IFERROR(VLOOKUP($S$1,$T:$AZ,18,FALSE),"")</f>
      </c>
    </row>
    <row r="19" spans="1:19" ht="12.75">
      <c r="A19" s="305">
        <f t="shared" si="0"/>
      </c>
      <c r="B19" s="306"/>
      <c r="C19" s="307"/>
      <c r="D19" s="79"/>
      <c r="E19" s="79"/>
      <c r="F19" s="80"/>
      <c r="G19" s="82"/>
      <c r="H19" s="101"/>
      <c r="I19" s="68"/>
      <c r="J19" s="81"/>
      <c r="S19" s="49">
        <f>_xlfn.IFERROR(VLOOKUP($S$1,$T:$AZ,19,FALSE),"")</f>
      </c>
    </row>
    <row r="20" spans="1:19" ht="12.75">
      <c r="A20" s="305">
        <f t="shared" si="0"/>
      </c>
      <c r="B20" s="306"/>
      <c r="C20" s="307"/>
      <c r="D20" s="79"/>
      <c r="E20" s="79"/>
      <c r="F20" s="80"/>
      <c r="G20" s="82"/>
      <c r="H20" s="101"/>
      <c r="I20" s="68"/>
      <c r="J20" s="81"/>
      <c r="S20" s="49">
        <f>_xlfn.IFERROR(VLOOKUP($S$1,$T:$AZ,20,FALSE),"")</f>
      </c>
    </row>
    <row r="21" spans="1:19" ht="12.75">
      <c r="A21" s="305">
        <f t="shared" si="0"/>
      </c>
      <c r="B21" s="306"/>
      <c r="C21" s="307"/>
      <c r="D21" s="79"/>
      <c r="E21" s="79"/>
      <c r="F21" s="80"/>
      <c r="G21" s="82"/>
      <c r="H21" s="101"/>
      <c r="I21" s="68"/>
      <c r="J21" s="81"/>
      <c r="S21" s="49">
        <f>_xlfn.IFERROR(VLOOKUP($S$1,$T:$AZ,21,FALSE),"")</f>
      </c>
    </row>
    <row r="22" spans="1:19" ht="12.75">
      <c r="A22" s="305">
        <f t="shared" si="0"/>
      </c>
      <c r="B22" s="306"/>
      <c r="C22" s="307"/>
      <c r="D22" s="79"/>
      <c r="E22" s="79"/>
      <c r="F22" s="80"/>
      <c r="G22" s="82"/>
      <c r="H22" s="101"/>
      <c r="I22" s="68"/>
      <c r="J22" s="81"/>
      <c r="S22" s="49">
        <f>_xlfn.IFERROR(VLOOKUP($S$1,$T:$AZ,22,FALSE),"")</f>
      </c>
    </row>
    <row r="23" spans="1:19" ht="12.75">
      <c r="A23" s="305">
        <f t="shared" si="0"/>
      </c>
      <c r="B23" s="306"/>
      <c r="C23" s="307"/>
      <c r="D23" s="79"/>
      <c r="E23" s="79"/>
      <c r="F23" s="80"/>
      <c r="G23" s="82"/>
      <c r="H23" s="101"/>
      <c r="I23" s="68"/>
      <c r="J23" s="81"/>
      <c r="S23" s="49">
        <f>_xlfn.IFERROR(VLOOKUP($S$1,$T:$AZ,23,FALSE),"")</f>
      </c>
    </row>
    <row r="24" spans="1:19" ht="12.75">
      <c r="A24" s="305">
        <f t="shared" si="0"/>
      </c>
      <c r="B24" s="306"/>
      <c r="C24" s="307"/>
      <c r="D24" s="79"/>
      <c r="E24" s="79"/>
      <c r="F24" s="80"/>
      <c r="G24" s="82"/>
      <c r="H24" s="101"/>
      <c r="I24" s="68"/>
      <c r="J24" s="81"/>
      <c r="S24" s="49">
        <f>_xlfn.IFERROR(VLOOKUP($S$1,$T:$AZ,24,FALSE),"")</f>
      </c>
    </row>
    <row r="25" spans="1:19" ht="12.75">
      <c r="A25" s="305">
        <f t="shared" si="0"/>
      </c>
      <c r="B25" s="306"/>
      <c r="C25" s="307"/>
      <c r="D25" s="79"/>
      <c r="E25" s="79"/>
      <c r="F25" s="80"/>
      <c r="G25" s="82"/>
      <c r="H25" s="101"/>
      <c r="I25" s="68"/>
      <c r="J25" s="81"/>
      <c r="S25" s="49">
        <f>_xlfn.IFERROR(VLOOKUP($S$1,$T:$AZ,25,FALSE),"")</f>
      </c>
    </row>
    <row r="26" spans="1:19" ht="12.75">
      <c r="A26" s="305">
        <f t="shared" si="0"/>
      </c>
      <c r="B26" s="306"/>
      <c r="C26" s="307"/>
      <c r="D26" s="79"/>
      <c r="E26" s="79"/>
      <c r="F26" s="80"/>
      <c r="G26" s="82"/>
      <c r="H26" s="101"/>
      <c r="I26" s="68"/>
      <c r="J26" s="81"/>
      <c r="S26" s="49">
        <f>_xlfn.IFERROR(VLOOKUP($S$1,$T:$AZ,26,FALSE),"")</f>
      </c>
    </row>
    <row r="27" spans="1:19" ht="12.75">
      <c r="A27" s="305">
        <f t="shared" si="0"/>
      </c>
      <c r="B27" s="306"/>
      <c r="C27" s="307"/>
      <c r="D27" s="79"/>
      <c r="E27" s="79"/>
      <c r="F27" s="80"/>
      <c r="G27" s="82"/>
      <c r="H27" s="101"/>
      <c r="I27" s="68"/>
      <c r="J27" s="81"/>
      <c r="S27" s="49">
        <f>_xlfn.IFERROR(VLOOKUP($S$1,$T:$AZ,27,FALSE),"")</f>
      </c>
    </row>
    <row r="28" spans="1:19" ht="12.75">
      <c r="A28" s="305">
        <f t="shared" si="0"/>
      </c>
      <c r="B28" s="306"/>
      <c r="C28" s="307"/>
      <c r="D28" s="79"/>
      <c r="E28" s="79"/>
      <c r="F28" s="80"/>
      <c r="G28" s="82"/>
      <c r="H28" s="101"/>
      <c r="I28" s="68"/>
      <c r="J28" s="81"/>
      <c r="S28" s="49">
        <f>_xlfn.IFERROR(VLOOKUP($S$1,$T:$AZ,28,FALSE),"")</f>
      </c>
    </row>
    <row r="29" spans="1:19" ht="12.75">
      <c r="A29" s="305">
        <f t="shared" si="0"/>
      </c>
      <c r="B29" s="306"/>
      <c r="C29" s="307"/>
      <c r="D29" s="79"/>
      <c r="E29" s="79"/>
      <c r="F29" s="80"/>
      <c r="G29" s="82"/>
      <c r="H29" s="101"/>
      <c r="I29" s="68"/>
      <c r="J29" s="81"/>
      <c r="S29" s="49">
        <f>_xlfn.IFERROR(VLOOKUP($S$1,$T:$AZ,29,FALSE),"")</f>
      </c>
    </row>
    <row r="30" spans="1:19" ht="12.75">
      <c r="A30" s="305">
        <f t="shared" si="0"/>
      </c>
      <c r="B30" s="306"/>
      <c r="C30" s="307"/>
      <c r="D30" s="79"/>
      <c r="E30" s="79"/>
      <c r="F30" s="80"/>
      <c r="G30" s="82"/>
      <c r="H30" s="101"/>
      <c r="I30" s="68"/>
      <c r="J30" s="81"/>
      <c r="S30" s="49">
        <f>_xlfn.IFERROR(VLOOKUP($S$1,$T:$AZ,30,FALSE),"")</f>
      </c>
    </row>
    <row r="31" spans="1:19" ht="12.75">
      <c r="A31" s="305">
        <f t="shared" si="0"/>
      </c>
      <c r="B31" s="306"/>
      <c r="C31" s="307"/>
      <c r="D31" s="79"/>
      <c r="E31" s="79"/>
      <c r="F31" s="80"/>
      <c r="G31" s="82"/>
      <c r="H31" s="101"/>
      <c r="I31" s="68"/>
      <c r="J31" s="81"/>
      <c r="S31" s="49">
        <f>_xlfn.IFERROR(VLOOKUP($S$1,$T:$AZ,31,FALSE),"")</f>
      </c>
    </row>
    <row r="32" spans="1:19" ht="12.75">
      <c r="A32" s="305">
        <f t="shared" si="0"/>
      </c>
      <c r="B32" s="306"/>
      <c r="C32" s="307"/>
      <c r="D32" s="79"/>
      <c r="E32" s="79"/>
      <c r="F32" s="80"/>
      <c r="G32" s="82"/>
      <c r="H32" s="101"/>
      <c r="I32" s="68"/>
      <c r="J32" s="81"/>
      <c r="S32" s="49">
        <f>_xlfn.IFERROR(VLOOKUP($S$1,$T:$AZ,32,FALSE),"")</f>
      </c>
    </row>
    <row r="33" spans="1:10" ht="12.75">
      <c r="A33" s="305"/>
      <c r="B33" s="306"/>
      <c r="C33" s="307"/>
      <c r="D33" s="79"/>
      <c r="E33" s="79"/>
      <c r="F33" s="80"/>
      <c r="G33" s="82"/>
      <c r="H33" s="101"/>
      <c r="I33" s="68"/>
      <c r="J33" s="81"/>
    </row>
    <row r="34" spans="1:10" ht="12.75">
      <c r="A34" s="265"/>
      <c r="B34" s="266"/>
      <c r="C34" s="267"/>
      <c r="D34" s="79"/>
      <c r="E34" s="79"/>
      <c r="F34" s="80"/>
      <c r="G34" s="82"/>
      <c r="H34" s="101"/>
      <c r="I34" s="68"/>
      <c r="J34" s="81"/>
    </row>
    <row r="35" spans="1:10" ht="12.75">
      <c r="A35" s="265"/>
      <c r="B35" s="266"/>
      <c r="C35" s="267"/>
      <c r="D35" s="79"/>
      <c r="E35" s="79"/>
      <c r="F35" s="80"/>
      <c r="G35" s="82"/>
      <c r="H35" s="101"/>
      <c r="I35" s="68"/>
      <c r="J35" s="81"/>
    </row>
    <row r="36" spans="1:10" ht="12.75">
      <c r="A36" s="265"/>
      <c r="B36" s="266"/>
      <c r="C36" s="267"/>
      <c r="D36" s="79"/>
      <c r="E36" s="79"/>
      <c r="F36" s="80"/>
      <c r="G36" s="82"/>
      <c r="H36" s="101"/>
      <c r="I36" s="68"/>
      <c r="J36" s="81"/>
    </row>
    <row r="37" spans="1:10" ht="12.75">
      <c r="A37" s="265"/>
      <c r="B37" s="266"/>
      <c r="C37" s="267"/>
      <c r="D37" s="79"/>
      <c r="E37" s="79"/>
      <c r="F37" s="80"/>
      <c r="G37" s="82"/>
      <c r="H37" s="101"/>
      <c r="I37" s="68"/>
      <c r="J37" s="81"/>
    </row>
    <row r="38" spans="1:10" ht="13.5" thickBot="1">
      <c r="A38" s="327"/>
      <c r="B38" s="328"/>
      <c r="C38" s="329"/>
      <c r="D38" s="83"/>
      <c r="E38" s="83"/>
      <c r="F38" s="84"/>
      <c r="G38" s="85"/>
      <c r="H38" s="102"/>
      <c r="I38" s="94"/>
      <c r="J38" s="86"/>
    </row>
    <row r="39" ht="9.75" customHeight="1" thickBot="1"/>
    <row r="40" spans="1:10" ht="12.75">
      <c r="A40" s="308" t="s">
        <v>94</v>
      </c>
      <c r="B40" s="309"/>
      <c r="C40" s="309"/>
      <c r="D40" s="87" t="s">
        <v>95</v>
      </c>
      <c r="E40" s="299" t="s">
        <v>0</v>
      </c>
      <c r="F40" s="300"/>
      <c r="G40" s="88" t="s">
        <v>39</v>
      </c>
      <c r="H40" s="299" t="s">
        <v>40</v>
      </c>
      <c r="I40" s="300"/>
      <c r="J40" s="89" t="s">
        <v>41</v>
      </c>
    </row>
    <row r="41" spans="1:10" ht="12.75">
      <c r="A41" s="297"/>
      <c r="B41" s="298"/>
      <c r="C41" s="298"/>
      <c r="D41" s="79"/>
      <c r="E41" s="301"/>
      <c r="F41" s="302"/>
      <c r="G41" s="82"/>
      <c r="H41" s="301"/>
      <c r="I41" s="302"/>
      <c r="J41" s="90"/>
    </row>
    <row r="42" spans="1:10" ht="12.75">
      <c r="A42" s="297"/>
      <c r="B42" s="298"/>
      <c r="C42" s="298"/>
      <c r="D42" s="79"/>
      <c r="E42" s="301"/>
      <c r="F42" s="302"/>
      <c r="G42" s="82"/>
      <c r="H42" s="301"/>
      <c r="I42" s="302"/>
      <c r="J42" s="90"/>
    </row>
    <row r="43" spans="1:10" ht="13.5" thickBot="1">
      <c r="A43" s="314"/>
      <c r="B43" s="315"/>
      <c r="C43" s="315"/>
      <c r="D43" s="83"/>
      <c r="E43" s="303"/>
      <c r="F43" s="304"/>
      <c r="G43" s="85"/>
      <c r="H43" s="303"/>
      <c r="I43" s="304"/>
      <c r="J43" s="91"/>
    </row>
    <row r="44" ht="8.25" customHeight="1" thickBot="1"/>
    <row r="45" spans="1:10" ht="12.75">
      <c r="A45" s="316" t="s">
        <v>200</v>
      </c>
      <c r="B45" s="317"/>
      <c r="C45" s="317"/>
      <c r="D45" s="317"/>
      <c r="E45" s="317"/>
      <c r="F45" s="317"/>
      <c r="G45" s="317"/>
      <c r="H45" s="317"/>
      <c r="I45" s="317"/>
      <c r="J45" s="318"/>
    </row>
    <row r="46" spans="1:10" ht="12.75">
      <c r="A46" s="288" t="s">
        <v>201</v>
      </c>
      <c r="B46" s="289"/>
      <c r="C46" s="289"/>
      <c r="D46" s="289"/>
      <c r="E46" s="290"/>
      <c r="F46" s="92" t="s">
        <v>14</v>
      </c>
      <c r="G46" s="93" t="s">
        <v>15</v>
      </c>
      <c r="H46" s="295" t="s">
        <v>98</v>
      </c>
      <c r="I46" s="295"/>
      <c r="J46" s="296"/>
    </row>
    <row r="47" spans="1:10" ht="12.75">
      <c r="A47" s="291"/>
      <c r="B47" s="292"/>
      <c r="C47" s="292"/>
      <c r="D47" s="292"/>
      <c r="E47" s="293"/>
      <c r="F47" s="80"/>
      <c r="G47" s="82"/>
      <c r="H47" s="284"/>
      <c r="I47" s="284"/>
      <c r="J47" s="285"/>
    </row>
    <row r="48" spans="1:10" ht="13.5" thickBot="1">
      <c r="A48" s="277"/>
      <c r="B48" s="278"/>
      <c r="C48" s="278"/>
      <c r="D48" s="278"/>
      <c r="E48" s="279"/>
      <c r="F48" s="84"/>
      <c r="G48" s="85"/>
      <c r="H48" s="286"/>
      <c r="I48" s="286"/>
      <c r="J48" s="287"/>
    </row>
    <row r="49" ht="9.75" customHeight="1" thickBot="1"/>
    <row r="50" spans="1:10" ht="12.75">
      <c r="A50" s="316" t="s">
        <v>96</v>
      </c>
      <c r="B50" s="317"/>
      <c r="C50" s="317"/>
      <c r="D50" s="317"/>
      <c r="E50" s="317"/>
      <c r="F50" s="317"/>
      <c r="G50" s="317"/>
      <c r="H50" s="317"/>
      <c r="I50" s="317"/>
      <c r="J50" s="318"/>
    </row>
    <row r="51" spans="1:10" ht="12.75">
      <c r="A51" s="288" t="s">
        <v>97</v>
      </c>
      <c r="B51" s="289"/>
      <c r="C51" s="289"/>
      <c r="D51" s="289"/>
      <c r="E51" s="290"/>
      <c r="F51" s="92" t="s">
        <v>14</v>
      </c>
      <c r="G51" s="93" t="s">
        <v>15</v>
      </c>
      <c r="H51" s="295" t="s">
        <v>98</v>
      </c>
      <c r="I51" s="295"/>
      <c r="J51" s="296"/>
    </row>
    <row r="52" spans="1:10" ht="12.75">
      <c r="A52" s="291"/>
      <c r="B52" s="292"/>
      <c r="C52" s="292"/>
      <c r="D52" s="292"/>
      <c r="E52" s="293"/>
      <c r="F52" s="80"/>
      <c r="G52" s="82"/>
      <c r="H52" s="284"/>
      <c r="I52" s="284"/>
      <c r="J52" s="285"/>
    </row>
    <row r="53" spans="1:10" ht="13.5" thickBot="1">
      <c r="A53" s="277"/>
      <c r="B53" s="278"/>
      <c r="C53" s="278"/>
      <c r="D53" s="278"/>
      <c r="E53" s="279"/>
      <c r="F53" s="84"/>
      <c r="G53" s="85"/>
      <c r="H53" s="286"/>
      <c r="I53" s="286"/>
      <c r="J53" s="287"/>
    </row>
    <row r="54" ht="9" customHeight="1" thickBot="1"/>
    <row r="55" spans="1:10" ht="12.75">
      <c r="A55" s="316" t="s">
        <v>99</v>
      </c>
      <c r="B55" s="317"/>
      <c r="C55" s="317"/>
      <c r="D55" s="317"/>
      <c r="E55" s="317"/>
      <c r="F55" s="317"/>
      <c r="G55" s="317"/>
      <c r="H55" s="317"/>
      <c r="I55" s="317"/>
      <c r="J55" s="318"/>
    </row>
    <row r="56" spans="1:10" ht="12.75">
      <c r="A56" s="271" t="s">
        <v>102</v>
      </c>
      <c r="B56" s="273"/>
      <c r="C56" s="273"/>
      <c r="D56" s="273"/>
      <c r="E56" s="273"/>
      <c r="F56" s="273"/>
      <c r="G56" s="273"/>
      <c r="H56" s="282"/>
      <c r="I56" s="282"/>
      <c r="J56" s="283"/>
    </row>
    <row r="57" spans="1:10" ht="12.75">
      <c r="A57" s="294"/>
      <c r="B57" s="280"/>
      <c r="C57" s="280"/>
      <c r="D57" s="280"/>
      <c r="E57" s="280"/>
      <c r="F57" s="280"/>
      <c r="G57" s="280"/>
      <c r="H57" s="280"/>
      <c r="I57" s="280"/>
      <c r="J57" s="281"/>
    </row>
    <row r="58" spans="1:10" ht="12.75">
      <c r="A58" s="294" t="s">
        <v>234</v>
      </c>
      <c r="B58" s="280"/>
      <c r="C58" s="280"/>
      <c r="D58" s="280"/>
      <c r="E58" s="280"/>
      <c r="F58" s="280"/>
      <c r="G58" s="325" t="s">
        <v>100</v>
      </c>
      <c r="H58" s="325"/>
      <c r="I58" s="325"/>
      <c r="J58" s="326"/>
    </row>
    <row r="59" spans="1:10" ht="12.75">
      <c r="A59" s="323"/>
      <c r="B59" s="324"/>
      <c r="C59" s="324"/>
      <c r="D59" s="324"/>
      <c r="E59" s="324"/>
      <c r="F59" s="324"/>
      <c r="G59" s="330"/>
      <c r="H59" s="330"/>
      <c r="I59" s="330"/>
      <c r="J59" s="331"/>
    </row>
    <row r="60" spans="1:10" ht="12.75">
      <c r="A60" s="294"/>
      <c r="B60" s="280"/>
      <c r="C60" s="280"/>
      <c r="D60" s="280"/>
      <c r="E60" s="280"/>
      <c r="F60" s="280"/>
      <c r="G60" s="280"/>
      <c r="H60" s="280"/>
      <c r="I60" s="280"/>
      <c r="J60" s="281"/>
    </row>
    <row r="61" spans="1:10" ht="12.75">
      <c r="A61" s="294" t="s">
        <v>101</v>
      </c>
      <c r="B61" s="280"/>
      <c r="C61" s="280"/>
      <c r="D61" s="280"/>
      <c r="E61" s="280"/>
      <c r="F61" s="280"/>
      <c r="G61" s="280"/>
      <c r="H61" s="280"/>
      <c r="I61" s="280"/>
      <c r="J61" s="281"/>
    </row>
    <row r="62" spans="1:10" ht="12.75">
      <c r="A62" s="321"/>
      <c r="B62" s="273"/>
      <c r="C62" s="273"/>
      <c r="D62" s="273"/>
      <c r="E62" s="273"/>
      <c r="F62" s="273"/>
      <c r="G62" s="273"/>
      <c r="H62" s="273"/>
      <c r="I62" s="273"/>
      <c r="J62" s="322"/>
    </row>
    <row r="63" spans="1:10" ht="12.75">
      <c r="A63" s="321"/>
      <c r="B63" s="273"/>
      <c r="C63" s="273"/>
      <c r="D63" s="273"/>
      <c r="E63" s="273"/>
      <c r="F63" s="273"/>
      <c r="G63" s="273"/>
      <c r="H63" s="273"/>
      <c r="I63" s="273"/>
      <c r="J63" s="322"/>
    </row>
    <row r="64" spans="1:10" ht="21.75" customHeight="1">
      <c r="A64" s="271" t="s">
        <v>235</v>
      </c>
      <c r="B64" s="273"/>
      <c r="C64" s="273"/>
      <c r="D64" s="273"/>
      <c r="E64" s="273"/>
      <c r="F64" s="273"/>
      <c r="G64" s="273"/>
      <c r="H64" s="282"/>
      <c r="I64" s="282"/>
      <c r="J64" s="283"/>
    </row>
    <row r="65" spans="1:10" ht="17.25" customHeight="1">
      <c r="A65" s="271" t="s">
        <v>103</v>
      </c>
      <c r="B65" s="273"/>
      <c r="C65" s="273"/>
      <c r="D65" s="273"/>
      <c r="E65" s="273"/>
      <c r="F65" s="273"/>
      <c r="G65" s="273"/>
      <c r="H65" s="282"/>
      <c r="I65" s="282"/>
      <c r="J65" s="283"/>
    </row>
    <row r="66" spans="1:10" ht="17.25" customHeight="1">
      <c r="A66" s="274"/>
      <c r="B66" s="275"/>
      <c r="C66" s="275"/>
      <c r="D66" s="275"/>
      <c r="E66" s="275"/>
      <c r="F66" s="275"/>
      <c r="G66" s="275"/>
      <c r="H66" s="275"/>
      <c r="I66" s="275"/>
      <c r="J66" s="276"/>
    </row>
    <row r="67" spans="1:10" ht="24.75" customHeight="1">
      <c r="A67" s="271" t="s">
        <v>210</v>
      </c>
      <c r="B67" s="272"/>
      <c r="C67" s="272"/>
      <c r="D67" s="272"/>
      <c r="E67" s="97"/>
      <c r="F67" s="273" t="s">
        <v>211</v>
      </c>
      <c r="G67" s="273"/>
      <c r="H67" s="273"/>
      <c r="I67" s="273"/>
      <c r="J67" s="95"/>
    </row>
    <row r="68" spans="1:10" ht="24.75" customHeight="1" thickBot="1">
      <c r="A68" s="268" t="s">
        <v>212</v>
      </c>
      <c r="B68" s="269"/>
      <c r="C68" s="269"/>
      <c r="D68" s="269"/>
      <c r="E68" s="98"/>
      <c r="F68" s="270" t="s">
        <v>213</v>
      </c>
      <c r="G68" s="270"/>
      <c r="H68" s="270"/>
      <c r="I68" s="270"/>
      <c r="J68" s="96"/>
    </row>
    <row r="71" ht="12.75">
      <c r="F71" s="52"/>
    </row>
    <row r="65525" spans="245:247" ht="12.75">
      <c r="IK65525" s="49" t="s">
        <v>199</v>
      </c>
      <c r="IL65525" s="49" t="s">
        <v>196</v>
      </c>
      <c r="IM65525" s="49" t="s">
        <v>60</v>
      </c>
    </row>
    <row r="65526" spans="245:247" ht="12.75">
      <c r="IK65526" s="49" t="s">
        <v>208</v>
      </c>
      <c r="IL65526" s="49" t="s">
        <v>197</v>
      </c>
      <c r="IM65526" s="49" t="s">
        <v>61</v>
      </c>
    </row>
    <row r="65527" spans="245:246" ht="12.75">
      <c r="IK65527" s="49" t="s">
        <v>209</v>
      </c>
      <c r="IL65527" s="49" t="s">
        <v>198</v>
      </c>
    </row>
    <row r="65528" ht="12.75">
      <c r="IK65528" s="49" t="s">
        <v>26</v>
      </c>
    </row>
  </sheetData>
  <sheetProtection password="EAE5" sheet="1" objects="1" scenarios="1"/>
  <mergeCells count="86">
    <mergeCell ref="A38:C38"/>
    <mergeCell ref="A64:G64"/>
    <mergeCell ref="H64:J64"/>
    <mergeCell ref="G59:J59"/>
    <mergeCell ref="A57:J57"/>
    <mergeCell ref="E40:F40"/>
    <mergeCell ref="E41:F41"/>
    <mergeCell ref="E42:F42"/>
    <mergeCell ref="E43:F43"/>
    <mergeCell ref="A45:J45"/>
    <mergeCell ref="A3:C3"/>
    <mergeCell ref="A11:C11"/>
    <mergeCell ref="A63:J63"/>
    <mergeCell ref="A62:J62"/>
    <mergeCell ref="A60:J60"/>
    <mergeCell ref="A15:C15"/>
    <mergeCell ref="A16:C16"/>
    <mergeCell ref="A4:C4"/>
    <mergeCell ref="A59:F59"/>
    <mergeCell ref="G58:J58"/>
    <mergeCell ref="A6:C6"/>
    <mergeCell ref="A22:C22"/>
    <mergeCell ref="A17:C17"/>
    <mergeCell ref="A55:J55"/>
    <mergeCell ref="A24:C24"/>
    <mergeCell ref="A20:C20"/>
    <mergeCell ref="A9:C9"/>
    <mergeCell ref="A10:C10"/>
    <mergeCell ref="A25:C25"/>
    <mergeCell ref="A26:C26"/>
    <mergeCell ref="A1:C1"/>
    <mergeCell ref="A18:C18"/>
    <mergeCell ref="A19:C19"/>
    <mergeCell ref="A56:G56"/>
    <mergeCell ref="H56:J56"/>
    <mergeCell ref="A61:D61"/>
    <mergeCell ref="A8:C8"/>
    <mergeCell ref="A7:C7"/>
    <mergeCell ref="A12:C12"/>
    <mergeCell ref="A2:C2"/>
    <mergeCell ref="A5:C5"/>
    <mergeCell ref="H53:J53"/>
    <mergeCell ref="A14:C14"/>
    <mergeCell ref="A13:C13"/>
    <mergeCell ref="A21:C21"/>
    <mergeCell ref="A23:C23"/>
    <mergeCell ref="A43:C43"/>
    <mergeCell ref="A50:J50"/>
    <mergeCell ref="H51:J51"/>
    <mergeCell ref="H52:J52"/>
    <mergeCell ref="A27:C27"/>
    <mergeCell ref="A28:C28"/>
    <mergeCell ref="A41:C41"/>
    <mergeCell ref="A29:C29"/>
    <mergeCell ref="A30:C30"/>
    <mergeCell ref="A31:C31"/>
    <mergeCell ref="A32:C32"/>
    <mergeCell ref="A33:C33"/>
    <mergeCell ref="A40:C40"/>
    <mergeCell ref="A37:C37"/>
    <mergeCell ref="H46:J46"/>
    <mergeCell ref="A42:C42"/>
    <mergeCell ref="H40:I40"/>
    <mergeCell ref="H41:I41"/>
    <mergeCell ref="H42:I42"/>
    <mergeCell ref="H43:I43"/>
    <mergeCell ref="A46:E46"/>
    <mergeCell ref="A65:G65"/>
    <mergeCell ref="H65:J65"/>
    <mergeCell ref="A48:E48"/>
    <mergeCell ref="H47:J47"/>
    <mergeCell ref="H48:J48"/>
    <mergeCell ref="A51:E51"/>
    <mergeCell ref="A52:E52"/>
    <mergeCell ref="A58:F58"/>
    <mergeCell ref="A47:E47"/>
    <mergeCell ref="A34:C34"/>
    <mergeCell ref="A36:C36"/>
    <mergeCell ref="A35:C35"/>
    <mergeCell ref="A68:D68"/>
    <mergeCell ref="F68:I68"/>
    <mergeCell ref="A67:D67"/>
    <mergeCell ref="F67:I67"/>
    <mergeCell ref="A66:J66"/>
    <mergeCell ref="A53:E53"/>
    <mergeCell ref="E61:J61"/>
  </mergeCells>
  <dataValidations count="43">
    <dataValidation type="date" operator="greaterThan" allowBlank="1" showInputMessage="1" showErrorMessage="1" errorTitle="Invalid Date" error="Please check the Date entered. Date format has to be DD-MMM-YY, e.g. 31-Jan-08..." sqref="J41:J43 G41:G43">
      <formula1>1</formula1>
    </dataValidation>
    <dataValidation type="list" allowBlank="1" showErrorMessage="1" errorTitle="Invalid Entry" error="Please Enter / Select a valid Entry from the List..." sqref="E2:E38">
      <formula1>$IL$65525:$IL$65527</formula1>
    </dataValidation>
    <dataValidation type="list" allowBlank="1" showErrorMessage="1" errorTitle="Invalid Entry..." error="Please Enter / Select a valid Entry from the List..." sqref="A41:C43">
      <formula1>$IK$65525:$IK$65528</formula1>
    </dataValidation>
    <dataValidation type="list" allowBlank="1" showErrorMessage="1" errorTitle="Invalid Entry" error="Please Select a valid Option from the List..." sqref="E67:E68 H64:J65 J67:J68">
      <formula1>$IM$65525:$IM$65526</formula1>
    </dataValidation>
    <dataValidation type="list" allowBlank="1" showErrorMessage="1" errorTitle="Invalid Rank" error="Please Enter / Select a valid Opion from the List..." sqref="H56:J56">
      <formula1>$IM$65525:$IV$65526</formula1>
    </dataValidation>
    <dataValidation type="custom" allowBlank="1" showErrorMessage="1" errorTitle="Invalid Entry !!!" error="Please make a valid Text Entry..." sqref="H7 J7">
      <formula1>(COUNT(MATCH(CODE(MID(H7,ROW(INDIRECT("1:"&amp;LEN(H7))),1)),ROW(55:63),0)))=0</formula1>
    </dataValidation>
    <dataValidation type="custom" allowBlank="1" showErrorMessage="1" errorTitle="Invalid Entry !!!" error="Please make a valid Text Entry..." sqref="H8 J8">
      <formula1>(COUNT(MATCH(CODE(MID(H8,ROW(INDIRECT("1:"&amp;LEN(H8))),1)),ROW(55:63),0)))=0</formula1>
    </dataValidation>
    <dataValidation type="custom" allowBlank="1" showErrorMessage="1" errorTitle="Invalid Entry !!!" error="Please make a valid Text Entry..." sqref="H9 J9">
      <formula1>(COUNT(MATCH(CODE(MID(H9,ROW(INDIRECT("1:"&amp;LEN(H9))),1)),ROW(55:63),0)))=0</formula1>
    </dataValidation>
    <dataValidation type="custom" allowBlank="1" showErrorMessage="1" errorTitle="Invalid Entry !!!" error="Please make a valid Text Entry..." sqref="H10 J10">
      <formula1>(COUNT(MATCH(CODE(MID(H10,ROW(INDIRECT("1:"&amp;LEN(H10))),1)),ROW(55:63),0)))=0</formula1>
    </dataValidation>
    <dataValidation type="custom" allowBlank="1" showErrorMessage="1" errorTitle="Invalid Entry !!!" error="Please make a valid Text Entry..." sqref="H11 J11">
      <formula1>(COUNT(MATCH(CODE(MID(H11,ROW(INDIRECT("1:"&amp;LEN(H11))),1)),ROW(55:63),0)))=0</formula1>
    </dataValidation>
    <dataValidation type="custom" allowBlank="1" showErrorMessage="1" errorTitle="Invalid Entry !!!" error="Please make a valid Text Entry..." sqref="H12 J12">
      <formula1>(COUNT(MATCH(CODE(MID(H12,ROW(INDIRECT("1:"&amp;LEN(H12))),1)),ROW(55:63),0)))=0</formula1>
    </dataValidation>
    <dataValidation type="custom" allowBlank="1" showErrorMessage="1" errorTitle="Invalid Entry !!!" error="Please make a valid Text Entry..." sqref="H13 J13">
      <formula1>(COUNT(MATCH(CODE(MID(H13,ROW(INDIRECT("1:"&amp;LEN(H13))),1)),ROW(55:63),0)))=0</formula1>
    </dataValidation>
    <dataValidation type="custom" allowBlank="1" showErrorMessage="1" errorTitle="Invalid Entry !!!" error="Please make a valid Text Entry..." sqref="H14 J14">
      <formula1>(COUNT(MATCH(CODE(MID(H14,ROW(INDIRECT("1:"&amp;LEN(H14))),1)),ROW(55:63),0)))=0</formula1>
    </dataValidation>
    <dataValidation type="custom" allowBlank="1" showErrorMessage="1" errorTitle="Invalid Entry !!!" error="Please make a valid Text Entry..." sqref="H15 J15">
      <formula1>(COUNT(MATCH(CODE(MID(H15,ROW(INDIRECT("1:"&amp;LEN(H15))),1)),ROW(55:63),0)))=0</formula1>
    </dataValidation>
    <dataValidation type="custom" allowBlank="1" showErrorMessage="1" errorTitle="Invalid Entry !!!" error="Please make a valid Text Entry..." sqref="H16 J16">
      <formula1>(COUNT(MATCH(CODE(MID(H16,ROW(INDIRECT("1:"&amp;LEN(H16))),1)),ROW(55:63),0)))=0</formula1>
    </dataValidation>
    <dataValidation type="custom" allowBlank="1" showErrorMessage="1" errorTitle="Invalid Entry !!!" error="Please make a valid Text Entry..." sqref="H17 J17">
      <formula1>(COUNT(MATCH(CODE(MID(H17,ROW(INDIRECT("1:"&amp;LEN(H17))),1)),ROW(55:63),0)))=0</formula1>
    </dataValidation>
    <dataValidation type="custom" allowBlank="1" showErrorMessage="1" errorTitle="Invalid Entry !!!" error="Please make a valid Text Entry..." sqref="H18 J18">
      <formula1>(COUNT(MATCH(CODE(MID(H18,ROW(INDIRECT("1:"&amp;LEN(H18))),1)),ROW(55:63),0)))=0</formula1>
    </dataValidation>
    <dataValidation type="custom" allowBlank="1" showErrorMessage="1" errorTitle="Invalid Entry !!!" error="Please make a valid Text Entry..." sqref="H19 J19">
      <formula1>(COUNT(MATCH(CODE(MID(H19,ROW(INDIRECT("1:"&amp;LEN(H19))),1)),ROW(55:63),0)))=0</formula1>
    </dataValidation>
    <dataValidation type="custom" allowBlank="1" showErrorMessage="1" errorTitle="Invalid Entry !!!" error="Please make a valid Text Entry..." sqref="H20 J20">
      <formula1>(COUNT(MATCH(CODE(MID(H20,ROW(INDIRECT("1:"&amp;LEN(H20))),1)),ROW(55:63),0)))=0</formula1>
    </dataValidation>
    <dataValidation type="custom" allowBlank="1" showErrorMessage="1" errorTitle="Invalid Entry !!!" error="Please make a valid Text Entry..." sqref="H21 J21">
      <formula1>(COUNT(MATCH(CODE(MID(H21,ROW(INDIRECT("1:"&amp;LEN(H21))),1)),ROW(55:63),0)))=0</formula1>
    </dataValidation>
    <dataValidation type="custom" allowBlank="1" showErrorMessage="1" errorTitle="Invalid Entry !!!" error="Please make a valid Text Entry..." sqref="H22 J22">
      <formula1>(COUNT(MATCH(CODE(MID(H22,ROW(INDIRECT("1:"&amp;LEN(H22))),1)),ROW(55:63),0)))=0</formula1>
    </dataValidation>
    <dataValidation type="custom" allowBlank="1" showErrorMessage="1" errorTitle="Invalid Entry !!!" error="Please make a valid Text Entry..." sqref="H23 J23">
      <formula1>(COUNT(MATCH(CODE(MID(H23,ROW(INDIRECT("1:"&amp;LEN(H23))),1)),ROW(55:63),0)))=0</formula1>
    </dataValidation>
    <dataValidation type="custom" allowBlank="1" showErrorMessage="1" errorTitle="Invalid Entry !!!" error="Please make a valid Text Entry..." sqref="H24 J24">
      <formula1>(COUNT(MATCH(CODE(MID(H24,ROW(INDIRECT("1:"&amp;LEN(H24))),1)),ROW(55:63),0)))=0</formula1>
    </dataValidation>
    <dataValidation type="custom" allowBlank="1" showErrorMessage="1" errorTitle="Invalid Entry !!!" error="Please make a valid Text Entry..." sqref="H25 J25">
      <formula1>(COUNT(MATCH(CODE(MID(H25,ROW(INDIRECT("1:"&amp;LEN(H25))),1)),ROW(55:63),0)))=0</formula1>
    </dataValidation>
    <dataValidation type="custom" allowBlank="1" showErrorMessage="1" errorTitle="Invalid Entry !!!" error="Please make a valid Text Entry..." sqref="H26 J26">
      <formula1>(COUNT(MATCH(CODE(MID(H26,ROW(INDIRECT("1:"&amp;LEN(H26))),1)),ROW(55:63),0)))=0</formula1>
    </dataValidation>
    <dataValidation type="custom" allowBlank="1" showErrorMessage="1" errorTitle="Invalid Entry !!!" error="Please make a valid Text Entry..." sqref="H27 J27">
      <formula1>(COUNT(MATCH(CODE(MID(H27,ROW(INDIRECT("1:"&amp;LEN(H27))),1)),ROW(55:63),0)))=0</formula1>
    </dataValidation>
    <dataValidation type="custom" allowBlank="1" showErrorMessage="1" errorTitle="Invalid Entry !!!" error="Please make a valid Text Entry..." sqref="H28 J28">
      <formula1>(COUNT(MATCH(CODE(MID(H28,ROW(INDIRECT("1:"&amp;LEN(H28))),1)),ROW(55:63),0)))=0</formula1>
    </dataValidation>
    <dataValidation type="custom" allowBlank="1" showErrorMessage="1" errorTitle="Invalid Entry !!!" error="Please make a valid Text Entry..." sqref="H29 J29">
      <formula1>(COUNT(MATCH(CODE(MID(H29,ROW(INDIRECT("1:"&amp;LEN(H29))),1)),ROW(55:63),0)))=0</formula1>
    </dataValidation>
    <dataValidation type="custom" allowBlank="1" showErrorMessage="1" errorTitle="Invalid Entry !!!" error="Please make a valid Text Entry..." sqref="H30 J30">
      <formula1>(COUNT(MATCH(CODE(MID(H30,ROW(INDIRECT("1:"&amp;LEN(H30))),1)),ROW(55:63),0)))=0</formula1>
    </dataValidation>
    <dataValidation type="custom" allowBlank="1" showErrorMessage="1" errorTitle="Invalid Entry !!!" error="Please make a valid Text Entry..." sqref="H31 J31">
      <formula1>(COUNT(MATCH(CODE(MID(H31,ROW(INDIRECT("1:"&amp;LEN(H31))),1)),ROW(55:63),0)))=0</formula1>
    </dataValidation>
    <dataValidation type="custom" allowBlank="1" showErrorMessage="1" errorTitle="Invalid Entry !!!" error="Please make a valid Text Entry..." sqref="H32 J32">
      <formula1>(COUNT(MATCH(CODE(MID(H32,ROW(INDIRECT("1:"&amp;LEN(H32))),1)),ROW(55:63),0)))=0</formula1>
    </dataValidation>
    <dataValidation type="custom" allowBlank="1" showErrorMessage="1" errorTitle="Invalid Entry !!!" error="Please make a valid Text Entry..." sqref="H37 J37">
      <formula1>(COUNT(MATCH(CODE(MID(H37,ROW(INDIRECT("1:"&amp;LEN(H37))),1)),ROW(55:63),0)))=0</formula1>
    </dataValidation>
    <dataValidation type="custom" allowBlank="1" showErrorMessage="1" errorTitle="Invalid Entry !!!" error="Please make a valid Text Entry..." sqref="H38 J38">
      <formula1>(COUNT(MATCH(CODE(MID(H38,ROW(INDIRECT("1:"&amp;LEN(H38))),1)),ROW(55:63),0)))=0</formula1>
    </dataValidation>
    <dataValidation type="custom" allowBlank="1" showErrorMessage="1" errorTitle="Invalid Entry !!!" error="Please make a valid Text Entry..." sqref="H41:I41">
      <formula1>(COUNT(MATCH(CODE(MID(H41,ROW(INDIRECT("1:"&amp;LEN(H41))),1)),ROW(48:56),0)))=0</formula1>
    </dataValidation>
    <dataValidation type="custom" allowBlank="1" showErrorMessage="1" errorTitle="Invalid Entry !!!" error="Please make a valid Text Entry..." sqref="H2:H4 J2:J4">
      <formula1>(COUNT(MATCH(CODE(MID(H2,ROW(INDIRECT("1:"&amp;LEN(H2))),1)),ROW(55:63),0)))=0</formula1>
    </dataValidation>
    <dataValidation type="custom" allowBlank="1" showInputMessage="1" showErrorMessage="1" sqref="H42:I42">
      <formula1>(COUNT(MATCH(CODE(MID(H42,ROW(INDIRECT("1:"&amp;LEN(H42))),1)),ROW(48:56),0)))=0</formula1>
    </dataValidation>
    <dataValidation type="custom" allowBlank="1" showInputMessage="1" showErrorMessage="1" sqref="H43:I43">
      <formula1>(COUNT(MATCH(CODE(MID(H43,ROW(INDIRECT("1:"&amp;LEN(H43))),1)),ROW(48:56),0)))=0</formula1>
    </dataValidation>
    <dataValidation type="custom" allowBlank="1" showErrorMessage="1" errorTitle="Invalid Entry !!!" error="Please make a valid Text Entry..." sqref="H5 J5">
      <formula1>(COUNT(MATCH(CODE(MID(H5,ROW(INDIRECT("1:"&amp;LEN(H5))),1)),ROW(58:68),0)))=0</formula1>
    </dataValidation>
    <dataValidation type="custom" allowBlank="1" showErrorMessage="1" errorTitle="Invalid Entry !!!" error="Please make a valid Text Entry..." sqref="H6 J6">
      <formula1>(COUNT(MATCH(CODE(MID(H6,ROW(INDIRECT("1:"&amp;LEN(H6))),1)),ROW(59:68),0)))=0</formula1>
    </dataValidation>
    <dataValidation type="custom" allowBlank="1" showErrorMessage="1" errorTitle="Invalid Entry !!!" error="Please make a valid Text Entry..." sqref="H33:H35 J33:J35">
      <formula1>(COUNT(MATCH(CODE(MID(H33,ROW(INDIRECT("1:"&amp;LEN(H33))),1)),ROW(55:63),0)))=0</formula1>
    </dataValidation>
    <dataValidation type="custom" allowBlank="1" showErrorMessage="1" errorTitle="Invalid Entry !!!" error="Please make a valid Text Entry..." sqref="H36 J36">
      <formula1>(COUNT(MATCH(CODE(MID(H36,ROW(INDIRECT("1:"&amp;LEN(H36))),1)),ROW(56:64),0)))=0</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s>
  <printOptions horizontalCentered="1"/>
  <pageMargins left="0.25" right="0.25" top="0.25" bottom="0.5" header="0" footer="0.15"/>
  <pageSetup fitToHeight="1" fitToWidth="1" horizontalDpi="300" verticalDpi="300" orientation="portrait" paperSize="9" scale="89" r:id="rId1"/>
  <headerFooter>
    <oddFooter>&amp;LWPIF-7.5/01-A&amp;CMay-2012&amp;RRev. – 0                                                     
Page: 2 of 5</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IT65527"/>
  <sheetViews>
    <sheetView showGridLines="0" zoomScale="85" zoomScaleNormal="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0" defaultRowHeight="12.75"/>
  <cols>
    <col min="1" max="1" width="4.140625" style="108" bestFit="1" customWidth="1"/>
    <col min="2" max="2" width="16.421875" style="108" customWidth="1"/>
    <col min="3" max="3" width="16.57421875" style="108" customWidth="1"/>
    <col min="4" max="4" width="12.00390625" style="108" customWidth="1"/>
    <col min="5" max="5" width="14.140625" style="108" customWidth="1"/>
    <col min="6" max="6" width="12.28125" style="108" customWidth="1"/>
    <col min="7" max="9" width="7.7109375" style="108" bestFit="1" customWidth="1"/>
    <col min="10" max="10" width="10.7109375" style="108" bestFit="1" customWidth="1"/>
    <col min="11" max="11" width="7.00390625" style="108" customWidth="1"/>
    <col min="12" max="12" width="12.28125" style="108" customWidth="1"/>
    <col min="13" max="13" width="12.421875" style="108" customWidth="1"/>
    <col min="14" max="14" width="11.28125" style="108" customWidth="1"/>
    <col min="15" max="15" width="15.140625" style="108" customWidth="1"/>
    <col min="16" max="242" width="9.140625" style="108" customWidth="1"/>
    <col min="243" max="249" width="9.140625" style="108" hidden="1" customWidth="1"/>
    <col min="250" max="250" width="12.28125" style="108" hidden="1" customWidth="1"/>
    <col min="251" max="251" width="14.57421875" style="108" hidden="1" customWidth="1"/>
    <col min="252" max="252" width="22.28125" style="108" hidden="1" customWidth="1"/>
    <col min="253" max="253" width="9.140625" style="108" hidden="1" customWidth="1"/>
    <col min="254" max="254" width="22.8515625" style="108" hidden="1" customWidth="1"/>
    <col min="255" max="16384" width="0" style="108" hidden="1" customWidth="1"/>
  </cols>
  <sheetData>
    <row r="1" spans="2:15" ht="15" customHeight="1">
      <c r="B1" s="332" t="s">
        <v>237</v>
      </c>
      <c r="C1" s="332"/>
      <c r="D1" s="332"/>
      <c r="E1" s="332"/>
      <c r="F1" s="332"/>
      <c r="G1" s="332"/>
      <c r="H1" s="332"/>
      <c r="I1" s="332"/>
      <c r="J1" s="332"/>
      <c r="K1" s="332"/>
      <c r="L1" s="332"/>
      <c r="M1" s="332"/>
      <c r="N1" s="332"/>
      <c r="O1" s="332"/>
    </row>
    <row r="2" spans="2:15" ht="15" customHeight="1" thickBot="1">
      <c r="B2" s="332"/>
      <c r="C2" s="332"/>
      <c r="D2" s="332"/>
      <c r="E2" s="332"/>
      <c r="F2" s="332"/>
      <c r="G2" s="332"/>
      <c r="H2" s="332"/>
      <c r="I2" s="332"/>
      <c r="J2" s="332"/>
      <c r="K2" s="332"/>
      <c r="L2" s="332"/>
      <c r="M2" s="332"/>
      <c r="N2" s="332"/>
      <c r="O2" s="332"/>
    </row>
    <row r="3" spans="1:15" s="113" customFormat="1" ht="24">
      <c r="A3" s="109" t="s">
        <v>132</v>
      </c>
      <c r="B3" s="110" t="s">
        <v>133</v>
      </c>
      <c r="C3" s="110" t="s">
        <v>16</v>
      </c>
      <c r="D3" s="110" t="s">
        <v>7</v>
      </c>
      <c r="E3" s="110" t="s">
        <v>6</v>
      </c>
      <c r="F3" s="110" t="s">
        <v>214</v>
      </c>
      <c r="G3" s="110" t="s">
        <v>11</v>
      </c>
      <c r="H3" s="110" t="s">
        <v>10</v>
      </c>
      <c r="I3" s="111" t="s">
        <v>9</v>
      </c>
      <c r="J3" s="110" t="s">
        <v>134</v>
      </c>
      <c r="K3" s="110" t="s">
        <v>135</v>
      </c>
      <c r="L3" s="110" t="s">
        <v>136</v>
      </c>
      <c r="M3" s="110" t="s">
        <v>15</v>
      </c>
      <c r="N3" s="110" t="s">
        <v>137</v>
      </c>
      <c r="O3" s="112" t="s">
        <v>182</v>
      </c>
    </row>
    <row r="4" spans="1:15" ht="22.5" customHeight="1">
      <c r="A4" s="114">
        <v>1</v>
      </c>
      <c r="B4" s="115"/>
      <c r="C4" s="115"/>
      <c r="D4" s="116"/>
      <c r="E4" s="117"/>
      <c r="F4" s="115"/>
      <c r="G4" s="118"/>
      <c r="H4" s="118"/>
      <c r="I4" s="119"/>
      <c r="J4" s="117"/>
      <c r="K4" s="117"/>
      <c r="L4" s="120"/>
      <c r="M4" s="120"/>
      <c r="N4" s="121">
        <f aca="true" t="shared" si="0" ref="N4:N48">IF(OR(L4="",M4=""),"",DiffDate(L4,M4))</f>
      </c>
      <c r="O4" s="122"/>
    </row>
    <row r="5" spans="1:15" ht="22.5" customHeight="1">
      <c r="A5" s="114">
        <v>2</v>
      </c>
      <c r="B5" s="115"/>
      <c r="C5" s="115"/>
      <c r="D5" s="116"/>
      <c r="E5" s="117"/>
      <c r="F5" s="115" t="s">
        <v>32</v>
      </c>
      <c r="G5" s="118"/>
      <c r="H5" s="118"/>
      <c r="I5" s="119"/>
      <c r="J5" s="117"/>
      <c r="K5" s="117"/>
      <c r="L5" s="120"/>
      <c r="M5" s="120"/>
      <c r="N5" s="121">
        <f t="shared" si="0"/>
      </c>
      <c r="O5" s="122"/>
    </row>
    <row r="6" spans="1:15" ht="22.5" customHeight="1">
      <c r="A6" s="114">
        <v>3</v>
      </c>
      <c r="B6" s="115"/>
      <c r="C6" s="115"/>
      <c r="D6" s="116"/>
      <c r="E6" s="117"/>
      <c r="F6" s="115"/>
      <c r="G6" s="118"/>
      <c r="H6" s="118"/>
      <c r="I6" s="119"/>
      <c r="J6" s="117"/>
      <c r="K6" s="117"/>
      <c r="L6" s="120"/>
      <c r="M6" s="120"/>
      <c r="N6" s="121">
        <f t="shared" si="0"/>
      </c>
      <c r="O6" s="122"/>
    </row>
    <row r="7" spans="1:15" ht="22.5" customHeight="1">
      <c r="A7" s="114">
        <v>4</v>
      </c>
      <c r="B7" s="115"/>
      <c r="C7" s="115"/>
      <c r="D7" s="116"/>
      <c r="E7" s="117"/>
      <c r="F7" s="115"/>
      <c r="G7" s="118"/>
      <c r="H7" s="118"/>
      <c r="I7" s="119"/>
      <c r="J7" s="117"/>
      <c r="K7" s="117"/>
      <c r="L7" s="120"/>
      <c r="M7" s="120"/>
      <c r="N7" s="121">
        <f t="shared" si="0"/>
      </c>
      <c r="O7" s="122"/>
    </row>
    <row r="8" spans="1:15" ht="22.5" customHeight="1">
      <c r="A8" s="114">
        <v>5</v>
      </c>
      <c r="B8" s="115"/>
      <c r="C8" s="115"/>
      <c r="D8" s="116"/>
      <c r="E8" s="117"/>
      <c r="F8" s="115"/>
      <c r="G8" s="118"/>
      <c r="H8" s="118"/>
      <c r="I8" s="119"/>
      <c r="J8" s="117"/>
      <c r="K8" s="117"/>
      <c r="L8" s="120"/>
      <c r="M8" s="120"/>
      <c r="N8" s="121">
        <f t="shared" si="0"/>
      </c>
      <c r="O8" s="122"/>
    </row>
    <row r="9" spans="1:15" ht="22.5" customHeight="1">
      <c r="A9" s="114">
        <v>6</v>
      </c>
      <c r="B9" s="115"/>
      <c r="C9" s="115"/>
      <c r="D9" s="116"/>
      <c r="E9" s="117"/>
      <c r="F9" s="115"/>
      <c r="G9" s="123"/>
      <c r="H9" s="118"/>
      <c r="I9" s="119"/>
      <c r="J9" s="117"/>
      <c r="K9" s="117"/>
      <c r="L9" s="120"/>
      <c r="M9" s="120"/>
      <c r="N9" s="121">
        <f t="shared" si="0"/>
      </c>
      <c r="O9" s="122"/>
    </row>
    <row r="10" spans="1:15" ht="22.5" customHeight="1">
      <c r="A10" s="114">
        <v>7</v>
      </c>
      <c r="B10" s="115"/>
      <c r="C10" s="115"/>
      <c r="D10" s="124"/>
      <c r="E10" s="117"/>
      <c r="F10" s="115"/>
      <c r="G10" s="118"/>
      <c r="H10" s="118"/>
      <c r="I10" s="118"/>
      <c r="J10" s="125"/>
      <c r="K10" s="117"/>
      <c r="L10" s="120"/>
      <c r="M10" s="120"/>
      <c r="N10" s="121">
        <f t="shared" si="0"/>
      </c>
      <c r="O10" s="122"/>
    </row>
    <row r="11" spans="1:15" ht="22.5" customHeight="1">
      <c r="A11" s="114">
        <v>8</v>
      </c>
      <c r="B11" s="115"/>
      <c r="C11" s="115"/>
      <c r="D11" s="116"/>
      <c r="E11" s="117"/>
      <c r="F11" s="115"/>
      <c r="G11" s="118"/>
      <c r="H11" s="118"/>
      <c r="I11" s="119"/>
      <c r="J11" s="117"/>
      <c r="K11" s="117"/>
      <c r="L11" s="120"/>
      <c r="M11" s="120"/>
      <c r="N11" s="121">
        <f t="shared" si="0"/>
      </c>
      <c r="O11" s="122"/>
    </row>
    <row r="12" spans="1:15" ht="22.5" customHeight="1">
      <c r="A12" s="114">
        <v>9</v>
      </c>
      <c r="B12" s="115"/>
      <c r="C12" s="115"/>
      <c r="D12" s="116"/>
      <c r="E12" s="117"/>
      <c r="F12" s="115"/>
      <c r="G12" s="118"/>
      <c r="H12" s="118"/>
      <c r="I12" s="119"/>
      <c r="J12" s="117"/>
      <c r="K12" s="117"/>
      <c r="L12" s="120"/>
      <c r="M12" s="120"/>
      <c r="N12" s="121">
        <f t="shared" si="0"/>
      </c>
      <c r="O12" s="122"/>
    </row>
    <row r="13" spans="1:15" ht="22.5" customHeight="1">
      <c r="A13" s="114">
        <v>10</v>
      </c>
      <c r="B13" s="115"/>
      <c r="C13" s="115"/>
      <c r="D13" s="116"/>
      <c r="E13" s="117"/>
      <c r="F13" s="115"/>
      <c r="G13" s="118"/>
      <c r="H13" s="118"/>
      <c r="I13" s="119"/>
      <c r="J13" s="117"/>
      <c r="K13" s="117"/>
      <c r="L13" s="120"/>
      <c r="M13" s="120"/>
      <c r="N13" s="121">
        <f t="shared" si="0"/>
      </c>
      <c r="O13" s="122"/>
    </row>
    <row r="14" spans="1:15" ht="22.5" customHeight="1">
      <c r="A14" s="114">
        <v>11</v>
      </c>
      <c r="B14" s="115"/>
      <c r="C14" s="115"/>
      <c r="D14" s="116"/>
      <c r="E14" s="117"/>
      <c r="F14" s="115"/>
      <c r="G14" s="118"/>
      <c r="H14" s="118"/>
      <c r="I14" s="119"/>
      <c r="J14" s="117"/>
      <c r="K14" s="117"/>
      <c r="L14" s="120"/>
      <c r="M14" s="120"/>
      <c r="N14" s="121">
        <f t="shared" si="0"/>
      </c>
      <c r="O14" s="122"/>
    </row>
    <row r="15" spans="1:15" ht="22.5" customHeight="1">
      <c r="A15" s="114">
        <v>12</v>
      </c>
      <c r="B15" s="115"/>
      <c r="C15" s="115"/>
      <c r="D15" s="116"/>
      <c r="E15" s="117"/>
      <c r="F15" s="115"/>
      <c r="G15" s="118"/>
      <c r="H15" s="118"/>
      <c r="I15" s="119"/>
      <c r="J15" s="117"/>
      <c r="K15" s="117"/>
      <c r="L15" s="120"/>
      <c r="M15" s="120"/>
      <c r="N15" s="121">
        <f t="shared" si="0"/>
      </c>
      <c r="O15" s="122"/>
    </row>
    <row r="16" spans="1:15" ht="22.5" customHeight="1">
      <c r="A16" s="114">
        <v>13</v>
      </c>
      <c r="B16" s="115"/>
      <c r="C16" s="115"/>
      <c r="D16" s="116"/>
      <c r="E16" s="117"/>
      <c r="F16" s="115"/>
      <c r="G16" s="118"/>
      <c r="H16" s="118"/>
      <c r="I16" s="119"/>
      <c r="J16" s="117"/>
      <c r="K16" s="117"/>
      <c r="L16" s="120"/>
      <c r="M16" s="120"/>
      <c r="N16" s="121">
        <f t="shared" si="0"/>
      </c>
      <c r="O16" s="122"/>
    </row>
    <row r="17" spans="1:15" ht="22.5" customHeight="1">
      <c r="A17" s="114">
        <v>14</v>
      </c>
      <c r="B17" s="115"/>
      <c r="C17" s="115"/>
      <c r="D17" s="116"/>
      <c r="E17" s="117"/>
      <c r="F17" s="115"/>
      <c r="G17" s="118"/>
      <c r="H17" s="118"/>
      <c r="I17" s="119"/>
      <c r="J17" s="117"/>
      <c r="K17" s="117"/>
      <c r="L17" s="120"/>
      <c r="M17" s="120"/>
      <c r="N17" s="121">
        <f t="shared" si="0"/>
      </c>
      <c r="O17" s="122"/>
    </row>
    <row r="18" spans="1:15" ht="22.5" customHeight="1">
      <c r="A18" s="114">
        <v>15</v>
      </c>
      <c r="B18" s="115"/>
      <c r="C18" s="115"/>
      <c r="D18" s="116"/>
      <c r="E18" s="117"/>
      <c r="F18" s="115"/>
      <c r="G18" s="118"/>
      <c r="H18" s="118"/>
      <c r="I18" s="119"/>
      <c r="J18" s="117"/>
      <c r="K18" s="117"/>
      <c r="L18" s="120"/>
      <c r="M18" s="120"/>
      <c r="N18" s="121">
        <f t="shared" si="0"/>
      </c>
      <c r="O18" s="122"/>
    </row>
    <row r="19" spans="1:15" ht="22.5" customHeight="1">
      <c r="A19" s="114">
        <v>16</v>
      </c>
      <c r="B19" s="115"/>
      <c r="C19" s="115"/>
      <c r="D19" s="116"/>
      <c r="E19" s="117"/>
      <c r="F19" s="115"/>
      <c r="G19" s="118"/>
      <c r="H19" s="118"/>
      <c r="I19" s="119"/>
      <c r="J19" s="117"/>
      <c r="K19" s="117"/>
      <c r="L19" s="120"/>
      <c r="M19" s="120"/>
      <c r="N19" s="121">
        <f t="shared" si="0"/>
      </c>
      <c r="O19" s="122"/>
    </row>
    <row r="20" spans="1:15" ht="22.5" customHeight="1">
      <c r="A20" s="114">
        <v>17</v>
      </c>
      <c r="B20" s="115"/>
      <c r="C20" s="115"/>
      <c r="D20" s="116"/>
      <c r="E20" s="117"/>
      <c r="F20" s="115"/>
      <c r="G20" s="118"/>
      <c r="H20" s="118"/>
      <c r="I20" s="119"/>
      <c r="J20" s="117"/>
      <c r="K20" s="117"/>
      <c r="L20" s="120"/>
      <c r="M20" s="120"/>
      <c r="N20" s="121">
        <f t="shared" si="0"/>
      </c>
      <c r="O20" s="122"/>
    </row>
    <row r="21" spans="1:15" ht="22.5" customHeight="1">
      <c r="A21" s="114">
        <v>18</v>
      </c>
      <c r="B21" s="115"/>
      <c r="C21" s="115"/>
      <c r="D21" s="116"/>
      <c r="E21" s="117"/>
      <c r="F21" s="115"/>
      <c r="G21" s="118"/>
      <c r="H21" s="118"/>
      <c r="I21" s="119"/>
      <c r="J21" s="117"/>
      <c r="K21" s="117"/>
      <c r="L21" s="120"/>
      <c r="M21" s="120"/>
      <c r="N21" s="121">
        <f t="shared" si="0"/>
      </c>
      <c r="O21" s="122"/>
    </row>
    <row r="22" spans="1:15" ht="22.5" customHeight="1">
      <c r="A22" s="114">
        <v>19</v>
      </c>
      <c r="B22" s="115"/>
      <c r="C22" s="115"/>
      <c r="D22" s="116"/>
      <c r="E22" s="117"/>
      <c r="F22" s="115"/>
      <c r="G22" s="118"/>
      <c r="H22" s="118"/>
      <c r="I22" s="119"/>
      <c r="J22" s="117"/>
      <c r="K22" s="117"/>
      <c r="L22" s="120"/>
      <c r="M22" s="120"/>
      <c r="N22" s="121">
        <f t="shared" si="0"/>
      </c>
      <c r="O22" s="122"/>
    </row>
    <row r="23" spans="1:15" ht="22.5" customHeight="1">
      <c r="A23" s="114">
        <v>20</v>
      </c>
      <c r="B23" s="115"/>
      <c r="C23" s="115"/>
      <c r="D23" s="116"/>
      <c r="E23" s="117"/>
      <c r="F23" s="115"/>
      <c r="G23" s="118"/>
      <c r="H23" s="118"/>
      <c r="I23" s="119"/>
      <c r="J23" s="117"/>
      <c r="K23" s="117"/>
      <c r="L23" s="120"/>
      <c r="M23" s="120"/>
      <c r="N23" s="121">
        <f t="shared" si="0"/>
      </c>
      <c r="O23" s="122"/>
    </row>
    <row r="24" spans="1:15" ht="22.5" customHeight="1">
      <c r="A24" s="114">
        <v>21</v>
      </c>
      <c r="B24" s="115"/>
      <c r="C24" s="115"/>
      <c r="D24" s="116"/>
      <c r="E24" s="117"/>
      <c r="F24" s="115"/>
      <c r="G24" s="118"/>
      <c r="H24" s="118"/>
      <c r="I24" s="119"/>
      <c r="J24" s="117"/>
      <c r="K24" s="117"/>
      <c r="L24" s="120"/>
      <c r="M24" s="120"/>
      <c r="N24" s="121">
        <f t="shared" si="0"/>
      </c>
      <c r="O24" s="122"/>
    </row>
    <row r="25" spans="1:15" ht="22.5" customHeight="1">
      <c r="A25" s="114">
        <v>22</v>
      </c>
      <c r="B25" s="115"/>
      <c r="C25" s="115"/>
      <c r="D25" s="116"/>
      <c r="E25" s="117"/>
      <c r="F25" s="115"/>
      <c r="G25" s="118"/>
      <c r="H25" s="118"/>
      <c r="I25" s="119"/>
      <c r="J25" s="117"/>
      <c r="K25" s="117"/>
      <c r="L25" s="120"/>
      <c r="M25" s="120"/>
      <c r="N25" s="121">
        <f t="shared" si="0"/>
      </c>
      <c r="O25" s="122"/>
    </row>
    <row r="26" spans="1:15" ht="22.5" customHeight="1">
      <c r="A26" s="114">
        <v>23</v>
      </c>
      <c r="B26" s="115"/>
      <c r="C26" s="115"/>
      <c r="D26" s="116"/>
      <c r="E26" s="117"/>
      <c r="F26" s="115"/>
      <c r="G26" s="118"/>
      <c r="H26" s="118"/>
      <c r="I26" s="119"/>
      <c r="J26" s="117"/>
      <c r="K26" s="117"/>
      <c r="L26" s="120"/>
      <c r="M26" s="120"/>
      <c r="N26" s="121">
        <f t="shared" si="0"/>
      </c>
      <c r="O26" s="122"/>
    </row>
    <row r="27" spans="1:15" ht="22.5" customHeight="1">
      <c r="A27" s="114">
        <v>24</v>
      </c>
      <c r="B27" s="115"/>
      <c r="C27" s="115"/>
      <c r="D27" s="116"/>
      <c r="E27" s="117"/>
      <c r="F27" s="115"/>
      <c r="G27" s="118"/>
      <c r="H27" s="118"/>
      <c r="I27" s="119"/>
      <c r="J27" s="117"/>
      <c r="K27" s="117"/>
      <c r="L27" s="120"/>
      <c r="M27" s="120"/>
      <c r="N27" s="121">
        <f t="shared" si="0"/>
      </c>
      <c r="O27" s="122"/>
    </row>
    <row r="28" spans="1:15" ht="22.5" customHeight="1" thickBot="1">
      <c r="A28" s="126">
        <v>25</v>
      </c>
      <c r="B28" s="127"/>
      <c r="C28" s="127"/>
      <c r="D28" s="128"/>
      <c r="E28" s="129"/>
      <c r="F28" s="127"/>
      <c r="G28" s="130"/>
      <c r="H28" s="130"/>
      <c r="I28" s="131"/>
      <c r="J28" s="129"/>
      <c r="K28" s="129"/>
      <c r="L28" s="132"/>
      <c r="M28" s="132"/>
      <c r="N28" s="133">
        <f t="shared" si="0"/>
      </c>
      <c r="O28" s="134"/>
    </row>
    <row r="29" spans="1:15" ht="22.5" customHeight="1">
      <c r="A29" s="135">
        <v>26</v>
      </c>
      <c r="B29" s="136"/>
      <c r="C29" s="136"/>
      <c r="D29" s="137"/>
      <c r="E29" s="138"/>
      <c r="F29" s="136"/>
      <c r="G29" s="139"/>
      <c r="H29" s="139"/>
      <c r="I29" s="140"/>
      <c r="J29" s="138"/>
      <c r="K29" s="138"/>
      <c r="L29" s="141"/>
      <c r="M29" s="141"/>
      <c r="N29" s="142">
        <f t="shared" si="0"/>
      </c>
      <c r="O29" s="143"/>
    </row>
    <row r="30" spans="1:15" ht="22.5" customHeight="1">
      <c r="A30" s="114">
        <v>27</v>
      </c>
      <c r="B30" s="115"/>
      <c r="C30" s="115"/>
      <c r="D30" s="116"/>
      <c r="E30" s="117"/>
      <c r="F30" s="115"/>
      <c r="G30" s="118"/>
      <c r="H30" s="118"/>
      <c r="I30" s="119"/>
      <c r="J30" s="117"/>
      <c r="K30" s="117"/>
      <c r="L30" s="120"/>
      <c r="M30" s="120"/>
      <c r="N30" s="121">
        <f t="shared" si="0"/>
      </c>
      <c r="O30" s="122"/>
    </row>
    <row r="31" spans="1:15" ht="22.5" customHeight="1">
      <c r="A31" s="114">
        <v>28</v>
      </c>
      <c r="B31" s="115"/>
      <c r="C31" s="115"/>
      <c r="D31" s="116"/>
      <c r="E31" s="117"/>
      <c r="F31" s="115"/>
      <c r="G31" s="118"/>
      <c r="H31" s="118"/>
      <c r="I31" s="119"/>
      <c r="J31" s="117"/>
      <c r="K31" s="117"/>
      <c r="L31" s="120"/>
      <c r="M31" s="120"/>
      <c r="N31" s="121">
        <f t="shared" si="0"/>
      </c>
      <c r="O31" s="122"/>
    </row>
    <row r="32" spans="1:15" ht="22.5" customHeight="1">
      <c r="A32" s="114">
        <v>29</v>
      </c>
      <c r="B32" s="115"/>
      <c r="C32" s="115"/>
      <c r="D32" s="116"/>
      <c r="E32" s="117"/>
      <c r="F32" s="115"/>
      <c r="G32" s="118"/>
      <c r="H32" s="118"/>
      <c r="I32" s="119"/>
      <c r="J32" s="117"/>
      <c r="K32" s="117"/>
      <c r="L32" s="120"/>
      <c r="M32" s="120"/>
      <c r="N32" s="121">
        <f t="shared" si="0"/>
      </c>
      <c r="O32" s="122"/>
    </row>
    <row r="33" spans="1:15" ht="22.5" customHeight="1">
      <c r="A33" s="114">
        <v>30</v>
      </c>
      <c r="B33" s="115"/>
      <c r="C33" s="115"/>
      <c r="D33" s="116"/>
      <c r="E33" s="117"/>
      <c r="F33" s="115"/>
      <c r="G33" s="118"/>
      <c r="H33" s="118"/>
      <c r="I33" s="119"/>
      <c r="J33" s="117"/>
      <c r="K33" s="117"/>
      <c r="L33" s="120"/>
      <c r="M33" s="120"/>
      <c r="N33" s="121">
        <f t="shared" si="0"/>
      </c>
      <c r="O33" s="122"/>
    </row>
    <row r="34" spans="1:15" ht="22.5" customHeight="1">
      <c r="A34" s="114">
        <v>31</v>
      </c>
      <c r="B34" s="115"/>
      <c r="C34" s="115"/>
      <c r="D34" s="116"/>
      <c r="E34" s="117"/>
      <c r="F34" s="115"/>
      <c r="G34" s="118"/>
      <c r="H34" s="118"/>
      <c r="I34" s="119"/>
      <c r="J34" s="117"/>
      <c r="K34" s="117"/>
      <c r="L34" s="120"/>
      <c r="M34" s="120"/>
      <c r="N34" s="121">
        <f t="shared" si="0"/>
      </c>
      <c r="O34" s="122"/>
    </row>
    <row r="35" spans="1:15" ht="22.5" customHeight="1">
      <c r="A35" s="114">
        <v>32</v>
      </c>
      <c r="B35" s="115"/>
      <c r="C35" s="115"/>
      <c r="D35" s="116"/>
      <c r="E35" s="117"/>
      <c r="F35" s="115"/>
      <c r="G35" s="118"/>
      <c r="H35" s="118"/>
      <c r="I35" s="119"/>
      <c r="J35" s="117"/>
      <c r="K35" s="117"/>
      <c r="L35" s="120"/>
      <c r="M35" s="120"/>
      <c r="N35" s="121">
        <f t="shared" si="0"/>
      </c>
      <c r="O35" s="122"/>
    </row>
    <row r="36" spans="1:15" ht="22.5" customHeight="1">
      <c r="A36" s="114">
        <v>33</v>
      </c>
      <c r="B36" s="115"/>
      <c r="C36" s="115"/>
      <c r="D36" s="116"/>
      <c r="E36" s="117"/>
      <c r="F36" s="115"/>
      <c r="G36" s="118"/>
      <c r="H36" s="118"/>
      <c r="I36" s="119"/>
      <c r="J36" s="117"/>
      <c r="K36" s="117"/>
      <c r="L36" s="120"/>
      <c r="M36" s="120"/>
      <c r="N36" s="121">
        <f t="shared" si="0"/>
      </c>
      <c r="O36" s="122"/>
    </row>
    <row r="37" spans="1:15" ht="22.5" customHeight="1">
      <c r="A37" s="114">
        <v>34</v>
      </c>
      <c r="B37" s="115"/>
      <c r="C37" s="115"/>
      <c r="D37" s="116"/>
      <c r="E37" s="117"/>
      <c r="F37" s="115"/>
      <c r="G37" s="118"/>
      <c r="H37" s="118"/>
      <c r="I37" s="119"/>
      <c r="J37" s="117"/>
      <c r="K37" s="117"/>
      <c r="L37" s="120"/>
      <c r="M37" s="120"/>
      <c r="N37" s="121">
        <f t="shared" si="0"/>
      </c>
      <c r="O37" s="122"/>
    </row>
    <row r="38" spans="1:15" ht="22.5" customHeight="1">
      <c r="A38" s="114">
        <v>35</v>
      </c>
      <c r="B38" s="115"/>
      <c r="C38" s="115"/>
      <c r="D38" s="116"/>
      <c r="E38" s="117"/>
      <c r="F38" s="115"/>
      <c r="G38" s="118"/>
      <c r="H38" s="118"/>
      <c r="I38" s="119"/>
      <c r="J38" s="117"/>
      <c r="K38" s="117"/>
      <c r="L38" s="120"/>
      <c r="M38" s="120"/>
      <c r="N38" s="121">
        <f t="shared" si="0"/>
      </c>
      <c r="O38" s="122"/>
    </row>
    <row r="39" spans="1:15" ht="22.5" customHeight="1">
      <c r="A39" s="114">
        <v>36</v>
      </c>
      <c r="B39" s="115"/>
      <c r="C39" s="115"/>
      <c r="D39" s="116"/>
      <c r="E39" s="117"/>
      <c r="F39" s="115"/>
      <c r="G39" s="118"/>
      <c r="H39" s="118"/>
      <c r="I39" s="119"/>
      <c r="J39" s="117"/>
      <c r="K39" s="117"/>
      <c r="L39" s="120"/>
      <c r="M39" s="120"/>
      <c r="N39" s="121">
        <f t="shared" si="0"/>
      </c>
      <c r="O39" s="122"/>
    </row>
    <row r="40" spans="1:15" ht="22.5" customHeight="1">
      <c r="A40" s="114">
        <v>37</v>
      </c>
      <c r="B40" s="115"/>
      <c r="C40" s="115"/>
      <c r="D40" s="116"/>
      <c r="E40" s="117"/>
      <c r="F40" s="115"/>
      <c r="G40" s="118"/>
      <c r="H40" s="118"/>
      <c r="I40" s="119"/>
      <c r="J40" s="117"/>
      <c r="K40" s="117"/>
      <c r="L40" s="120"/>
      <c r="M40" s="120"/>
      <c r="N40" s="121">
        <f t="shared" si="0"/>
      </c>
      <c r="O40" s="122"/>
    </row>
    <row r="41" spans="1:15" ht="22.5" customHeight="1">
      <c r="A41" s="114">
        <v>38</v>
      </c>
      <c r="B41" s="115"/>
      <c r="C41" s="115"/>
      <c r="D41" s="116"/>
      <c r="E41" s="117"/>
      <c r="F41" s="115"/>
      <c r="G41" s="118"/>
      <c r="H41" s="118"/>
      <c r="I41" s="119"/>
      <c r="J41" s="117"/>
      <c r="K41" s="117"/>
      <c r="L41" s="120"/>
      <c r="M41" s="120"/>
      <c r="N41" s="121">
        <f t="shared" si="0"/>
      </c>
      <c r="O41" s="122"/>
    </row>
    <row r="42" spans="1:15" ht="22.5" customHeight="1">
      <c r="A42" s="114">
        <v>39</v>
      </c>
      <c r="B42" s="115"/>
      <c r="C42" s="115"/>
      <c r="D42" s="116"/>
      <c r="E42" s="117"/>
      <c r="F42" s="115"/>
      <c r="G42" s="118"/>
      <c r="H42" s="118"/>
      <c r="I42" s="119"/>
      <c r="J42" s="117"/>
      <c r="K42" s="117"/>
      <c r="L42" s="120"/>
      <c r="M42" s="120"/>
      <c r="N42" s="121">
        <f t="shared" si="0"/>
      </c>
      <c r="O42" s="122"/>
    </row>
    <row r="43" spans="1:15" ht="22.5" customHeight="1">
      <c r="A43" s="114">
        <v>40</v>
      </c>
      <c r="B43" s="115"/>
      <c r="C43" s="115"/>
      <c r="D43" s="116"/>
      <c r="E43" s="117"/>
      <c r="F43" s="115"/>
      <c r="G43" s="118"/>
      <c r="H43" s="118"/>
      <c r="I43" s="119"/>
      <c r="J43" s="117"/>
      <c r="K43" s="117"/>
      <c r="L43" s="120"/>
      <c r="M43" s="120"/>
      <c r="N43" s="121">
        <f t="shared" si="0"/>
      </c>
      <c r="O43" s="122"/>
    </row>
    <row r="44" spans="1:15" ht="22.5" customHeight="1">
      <c r="A44" s="114">
        <v>41</v>
      </c>
      <c r="B44" s="115"/>
      <c r="C44" s="115"/>
      <c r="D44" s="116"/>
      <c r="E44" s="117"/>
      <c r="F44" s="115"/>
      <c r="G44" s="118"/>
      <c r="H44" s="118"/>
      <c r="I44" s="119"/>
      <c r="J44" s="117"/>
      <c r="K44" s="117"/>
      <c r="L44" s="120"/>
      <c r="M44" s="120"/>
      <c r="N44" s="121">
        <f t="shared" si="0"/>
      </c>
      <c r="O44" s="122"/>
    </row>
    <row r="45" spans="1:15" ht="22.5" customHeight="1">
      <c r="A45" s="114">
        <v>42</v>
      </c>
      <c r="B45" s="115"/>
      <c r="C45" s="115"/>
      <c r="D45" s="116"/>
      <c r="E45" s="117"/>
      <c r="F45" s="115"/>
      <c r="G45" s="118"/>
      <c r="H45" s="118"/>
      <c r="I45" s="119"/>
      <c r="J45" s="117"/>
      <c r="K45" s="117"/>
      <c r="L45" s="120"/>
      <c r="M45" s="120"/>
      <c r="N45" s="121">
        <f t="shared" si="0"/>
      </c>
      <c r="O45" s="122"/>
    </row>
    <row r="46" spans="1:15" ht="22.5" customHeight="1">
      <c r="A46" s="114">
        <v>43</v>
      </c>
      <c r="B46" s="115"/>
      <c r="C46" s="115"/>
      <c r="D46" s="116"/>
      <c r="E46" s="117"/>
      <c r="F46" s="115"/>
      <c r="G46" s="118"/>
      <c r="H46" s="118"/>
      <c r="I46" s="119"/>
      <c r="J46" s="117"/>
      <c r="K46" s="117"/>
      <c r="L46" s="120"/>
      <c r="M46" s="120"/>
      <c r="N46" s="121">
        <f t="shared" si="0"/>
      </c>
      <c r="O46" s="122"/>
    </row>
    <row r="47" spans="1:15" ht="22.5" customHeight="1">
      <c r="A47" s="114">
        <v>44</v>
      </c>
      <c r="B47" s="115"/>
      <c r="C47" s="115"/>
      <c r="D47" s="116"/>
      <c r="E47" s="117"/>
      <c r="F47" s="115"/>
      <c r="G47" s="118"/>
      <c r="H47" s="118"/>
      <c r="I47" s="119"/>
      <c r="J47" s="117"/>
      <c r="K47" s="117"/>
      <c r="L47" s="120"/>
      <c r="M47" s="120"/>
      <c r="N47" s="121">
        <f t="shared" si="0"/>
      </c>
      <c r="O47" s="122"/>
    </row>
    <row r="48" spans="1:15" ht="22.5" customHeight="1" thickBot="1">
      <c r="A48" s="126">
        <v>45</v>
      </c>
      <c r="B48" s="127"/>
      <c r="C48" s="127"/>
      <c r="D48" s="128"/>
      <c r="E48" s="129"/>
      <c r="F48" s="127"/>
      <c r="G48" s="130"/>
      <c r="H48" s="130"/>
      <c r="I48" s="131"/>
      <c r="J48" s="129"/>
      <c r="K48" s="129"/>
      <c r="L48" s="132"/>
      <c r="M48" s="132"/>
      <c r="N48" s="133">
        <f t="shared" si="0"/>
      </c>
      <c r="O48" s="134"/>
    </row>
    <row r="49" ht="18" customHeight="1"/>
    <row r="50" spans="2:4" ht="18" customHeight="1">
      <c r="B50" s="333" t="s">
        <v>236</v>
      </c>
      <c r="C50" s="333"/>
      <c r="D50" s="333"/>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0:254" ht="12.75">
      <c r="IP65511" s="108" t="s">
        <v>208</v>
      </c>
      <c r="IQ65511" s="108" t="s">
        <v>185</v>
      </c>
      <c r="IR65511" s="144" t="s">
        <v>20</v>
      </c>
      <c r="IT65511" s="144" t="s">
        <v>141</v>
      </c>
    </row>
    <row r="65512" spans="250:254" ht="12.75">
      <c r="IP65512" s="108" t="s">
        <v>249</v>
      </c>
      <c r="IQ65512" s="108" t="s">
        <v>202</v>
      </c>
      <c r="IR65512" s="144" t="s">
        <v>158</v>
      </c>
      <c r="IT65512" s="144" t="s">
        <v>142</v>
      </c>
    </row>
    <row r="65513" spans="250:254" ht="12.75">
      <c r="IP65513" s="108" t="s">
        <v>209</v>
      </c>
      <c r="IQ65513" s="108" t="s">
        <v>184</v>
      </c>
      <c r="IR65513" s="144" t="s">
        <v>21</v>
      </c>
      <c r="IT65513" s="144" t="s">
        <v>143</v>
      </c>
    </row>
    <row r="65514" spans="250:254" ht="12.75">
      <c r="IP65514" s="108" t="s">
        <v>215</v>
      </c>
      <c r="IQ65514" s="108" t="s">
        <v>203</v>
      </c>
      <c r="IR65514" s="144" t="s">
        <v>159</v>
      </c>
      <c r="IT65514" s="144" t="s">
        <v>144</v>
      </c>
    </row>
    <row r="65515" spans="250:254" ht="12.75">
      <c r="IP65515" s="108" t="s">
        <v>216</v>
      </c>
      <c r="IQ65515" s="108" t="s">
        <v>204</v>
      </c>
      <c r="IR65515" s="144" t="s">
        <v>160</v>
      </c>
      <c r="IT65515" s="144" t="s">
        <v>145</v>
      </c>
    </row>
    <row r="65516" spans="250:254" ht="12.75">
      <c r="IP65516" s="108" t="s">
        <v>217</v>
      </c>
      <c r="IQ65516" s="108" t="s">
        <v>205</v>
      </c>
      <c r="IR65516" s="144" t="s">
        <v>161</v>
      </c>
      <c r="IT65516" s="144" t="s">
        <v>146</v>
      </c>
    </row>
    <row r="65517" spans="250:254" ht="12.75">
      <c r="IP65517" s="108" t="s">
        <v>218</v>
      </c>
      <c r="IQ65517" s="108" t="s">
        <v>206</v>
      </c>
      <c r="IR65517" s="144" t="s">
        <v>22</v>
      </c>
      <c r="IT65517" s="144" t="s">
        <v>147</v>
      </c>
    </row>
    <row r="65518" spans="250:254" ht="12.75">
      <c r="IP65518" s="108" t="s">
        <v>219</v>
      </c>
      <c r="IQ65518" s="108" t="s">
        <v>207</v>
      </c>
      <c r="IR65518" s="144" t="s">
        <v>23</v>
      </c>
      <c r="IT65518" s="144" t="s">
        <v>148</v>
      </c>
    </row>
    <row r="65519" spans="250:254" ht="12.75">
      <c r="IP65519" s="108" t="s">
        <v>220</v>
      </c>
      <c r="IQ65519" s="108" t="s">
        <v>26</v>
      </c>
      <c r="IR65519" s="144" t="s">
        <v>138</v>
      </c>
      <c r="IT65519" s="144" t="s">
        <v>149</v>
      </c>
    </row>
    <row r="65520" spans="250:254" ht="12.75">
      <c r="IP65520" s="108" t="s">
        <v>221</v>
      </c>
      <c r="IR65520" s="144" t="s">
        <v>139</v>
      </c>
      <c r="IT65520" s="144" t="s">
        <v>150</v>
      </c>
    </row>
    <row r="65521" spans="250:254" ht="12.75">
      <c r="IP65521" s="108" t="s">
        <v>222</v>
      </c>
      <c r="IR65521" s="144" t="s">
        <v>140</v>
      </c>
      <c r="IT65521" s="144" t="s">
        <v>151</v>
      </c>
    </row>
    <row r="65522" spans="250:254" ht="12.75">
      <c r="IP65522" s="108" t="s">
        <v>223</v>
      </c>
      <c r="IR65522" s="144" t="s">
        <v>162</v>
      </c>
      <c r="IT65522" s="144" t="s">
        <v>152</v>
      </c>
    </row>
    <row r="65523" spans="250:254" ht="12.75">
      <c r="IP65523" s="108" t="s">
        <v>224</v>
      </c>
      <c r="IR65523" s="144" t="s">
        <v>163</v>
      </c>
      <c r="IT65523" s="144" t="s">
        <v>153</v>
      </c>
    </row>
    <row r="65524" spans="250:254" ht="12.75">
      <c r="IP65524" s="108" t="s">
        <v>26</v>
      </c>
      <c r="IR65524" s="144" t="s">
        <v>24</v>
      </c>
      <c r="IT65524" s="144" t="s">
        <v>154</v>
      </c>
    </row>
    <row r="65525" spans="252:254" ht="12.75">
      <c r="IR65525" s="144" t="s">
        <v>25</v>
      </c>
      <c r="IT65525" s="144" t="s">
        <v>155</v>
      </c>
    </row>
    <row r="65526" spans="252:254" ht="12.75">
      <c r="IR65526" s="144" t="s">
        <v>183</v>
      </c>
      <c r="IT65526" s="144" t="s">
        <v>156</v>
      </c>
    </row>
    <row r="65527" ht="12.75">
      <c r="IT65527" s="144" t="s">
        <v>157</v>
      </c>
    </row>
  </sheetData>
  <sheetProtection password="EAE5" sheet="1" objects="1" scenarios="1"/>
  <mergeCells count="2">
    <mergeCell ref="B1:O2"/>
    <mergeCell ref="B50:D50"/>
  </mergeCells>
  <dataValidations count="6">
    <dataValidation type="date" allowBlank="1" showInputMessage="1" showErrorMessage="1" promptTitle="Date Format" prompt="Please Enter Date in DD-MM-YYYY Format !!!" errorTitle="Invalid Date" error="Please check the Date entered. Date format has to be DD-MMM-YY, e.g. 31-Jan-08....." sqref="L4:M48">
      <formula1>21916</formula1>
      <formula2>73051</formula2>
    </dataValidation>
    <dataValidation type="whole" allowBlank="1" showInputMessage="1" showErrorMessage="1" errorTitle="Invalid Entry" error="Please make valid Numeric entry without Space..." sqref="G4:I48">
      <formula1>1</formula1>
      <formula2>9999999</formula2>
    </dataValidation>
    <dataValidation type="list" allowBlank="1" showInputMessage="1" showErrorMessage="1" errorTitle="Invalid Reason" error="Please enter / select a valid Reason from the List..." sqref="O4:O48">
      <formula1>$IT$65511:$IT$65527</formula1>
    </dataValidation>
    <dataValidation type="list" allowBlank="1" showErrorMessage="1" errorTitle="Invalid Entry" error="Please Enter / Select a valid Option from the List..." sqref="D4:D48">
      <formula1>$IR$65511:$IR$65526</formula1>
    </dataValidation>
    <dataValidation type="list" allowBlank="1" showErrorMessage="1" errorTitle="Invalid Entry" error="Please Enter / Select a valid Option from the List..." sqref="E4:E48">
      <formula1>$IQ$65511:$IQ$65519</formula1>
    </dataValidation>
    <dataValidation type="list" allowBlank="1" showErrorMessage="1" errorTitle="Invalid Entry" error="Please Enter / Select a valid Option from the List..." sqref="F4:F48">
      <formula1>$IP$65511:$IP$65524</formula1>
    </dataValidation>
  </dataValidations>
  <printOptions horizontalCentered="1"/>
  <pageMargins left="0.25" right="0.25" top="0.25" bottom="0.5" header="0.25" footer="0.2"/>
  <pageSetup fitToHeight="2" fitToWidth="1" horizontalDpi="300" verticalDpi="300" orientation="landscape" paperSize="9" scale="88" r:id="rId1"/>
  <headerFooter scaleWithDoc="0">
    <oddFooter>&amp;LWPIF-7.5/01-A&amp;CMay-2012&amp;RRev. – 0
Page 3 of 5</oddFooter>
  </headerFooter>
</worksheet>
</file>

<file path=xl/worksheets/sheet4.xml><?xml version="1.0" encoding="utf-8"?>
<worksheet xmlns="http://schemas.openxmlformats.org/spreadsheetml/2006/main" xmlns:r="http://schemas.openxmlformats.org/officeDocument/2006/relationships">
  <sheetPr codeName="Sheet4"/>
  <dimension ref="A1:IV65519"/>
  <sheetViews>
    <sheetView showGridLines="0" zoomScalePageLayoutView="0" workbookViewId="0" topLeftCell="A1">
      <pane xSplit="14940" topLeftCell="IV1" activePane="topLeft" state="split"/>
      <selection pane="topLeft" activeCell="A3" sqref="A3:B3"/>
      <selection pane="topRight" activeCell="IV65503" sqref="IV65503"/>
    </sheetView>
  </sheetViews>
  <sheetFormatPr defaultColWidth="0" defaultRowHeight="12.75"/>
  <cols>
    <col min="1" max="1" width="7.57421875" style="49" customWidth="1"/>
    <col min="2" max="2" width="26.140625" style="49" customWidth="1"/>
    <col min="3" max="3" width="7.7109375" style="49" customWidth="1"/>
    <col min="4" max="4" width="14.00390625" style="49" customWidth="1"/>
    <col min="5" max="6" width="11.57421875" style="49" customWidth="1"/>
    <col min="7" max="7" width="19.00390625" style="49" customWidth="1"/>
    <col min="8" max="9" width="6.421875" style="49" customWidth="1"/>
    <col min="10" max="10" width="17.00390625" style="49" bestFit="1" customWidth="1"/>
    <col min="11" max="13" width="6.421875" style="49" customWidth="1"/>
    <col min="14" max="14" width="8.8515625" style="49" bestFit="1" customWidth="1"/>
    <col min="15" max="18" width="4.7109375" style="49" customWidth="1"/>
    <col min="19" max="252" width="9.140625" style="49" customWidth="1"/>
    <col min="253" max="253" width="9.140625" style="49" hidden="1" customWidth="1"/>
    <col min="254" max="254" width="0" style="49" hidden="1" customWidth="1"/>
    <col min="255" max="255" width="3.7109375" style="49" hidden="1" customWidth="1"/>
    <col min="256" max="16384" width="4.8515625" style="49" hidden="1" customWidth="1"/>
  </cols>
  <sheetData>
    <row r="1" spans="1:7" ht="12.75">
      <c r="A1" s="334" t="s">
        <v>110</v>
      </c>
      <c r="B1" s="335"/>
      <c r="C1" s="335"/>
      <c r="D1" s="335"/>
      <c r="E1" s="335"/>
      <c r="F1" s="335" t="s">
        <v>111</v>
      </c>
      <c r="G1" s="336"/>
    </row>
    <row r="2" spans="1:7" ht="19.5" customHeight="1">
      <c r="A2" s="337" t="s">
        <v>238</v>
      </c>
      <c r="B2" s="338"/>
      <c r="C2" s="346" t="s">
        <v>112</v>
      </c>
      <c r="D2" s="346"/>
      <c r="E2" s="346"/>
      <c r="F2" s="53" t="s">
        <v>113</v>
      </c>
      <c r="G2" s="54" t="s">
        <v>114</v>
      </c>
    </row>
    <row r="3" spans="1:7" ht="21.75" customHeight="1">
      <c r="A3" s="343"/>
      <c r="B3" s="344"/>
      <c r="C3" s="345"/>
      <c r="D3" s="345"/>
      <c r="E3" s="345"/>
      <c r="F3" s="4"/>
      <c r="G3" s="5"/>
    </row>
    <row r="4" spans="1:7" ht="21.75" customHeight="1">
      <c r="A4" s="343"/>
      <c r="B4" s="344"/>
      <c r="C4" s="345"/>
      <c r="D4" s="345"/>
      <c r="E4" s="345"/>
      <c r="F4" s="3"/>
      <c r="G4" s="6"/>
    </row>
    <row r="5" spans="1:7" ht="21.75" customHeight="1">
      <c r="A5" s="339" t="s">
        <v>115</v>
      </c>
      <c r="B5" s="340"/>
      <c r="C5" s="352" t="s">
        <v>116</v>
      </c>
      <c r="D5" s="353"/>
      <c r="E5" s="354"/>
      <c r="F5" s="350" t="s">
        <v>117</v>
      </c>
      <c r="G5" s="351"/>
    </row>
    <row r="6" spans="1:7" ht="21.75" customHeight="1">
      <c r="A6" s="341"/>
      <c r="B6" s="342"/>
      <c r="C6" s="355"/>
      <c r="D6" s="356"/>
      <c r="E6" s="357"/>
      <c r="F6" s="358"/>
      <c r="G6" s="359"/>
    </row>
    <row r="7" spans="1:7" ht="21.75" customHeight="1" thickBot="1">
      <c r="A7" s="347"/>
      <c r="B7" s="348"/>
      <c r="C7" s="348"/>
      <c r="D7" s="348"/>
      <c r="E7" s="348"/>
      <c r="F7" s="348"/>
      <c r="G7" s="349"/>
    </row>
    <row r="9" spans="1:7" ht="12.75">
      <c r="A9" s="360" t="s">
        <v>118</v>
      </c>
      <c r="B9" s="360"/>
      <c r="C9" s="360"/>
      <c r="D9" s="360"/>
      <c r="E9" s="360"/>
      <c r="F9" s="360"/>
      <c r="G9" s="360"/>
    </row>
    <row r="10" spans="1:7" ht="12.75">
      <c r="A10" s="360"/>
      <c r="B10" s="360"/>
      <c r="C10" s="360"/>
      <c r="D10" s="360"/>
      <c r="E10" s="360"/>
      <c r="F10" s="360"/>
      <c r="G10" s="360"/>
    </row>
    <row r="11" spans="1:7" ht="12.75">
      <c r="A11" s="360"/>
      <c r="B11" s="360"/>
      <c r="C11" s="360"/>
      <c r="D11" s="360"/>
      <c r="E11" s="360"/>
      <c r="F11" s="360"/>
      <c r="G11" s="360"/>
    </row>
    <row r="12" spans="1:7" ht="12.75">
      <c r="A12" s="360"/>
      <c r="B12" s="360"/>
      <c r="C12" s="360"/>
      <c r="D12" s="360"/>
      <c r="E12" s="360"/>
      <c r="F12" s="360"/>
      <c r="G12" s="360"/>
    </row>
    <row r="14" spans="1:7" ht="21.75" customHeight="1">
      <c r="A14" s="55" t="s">
        <v>119</v>
      </c>
      <c r="B14" s="66"/>
      <c r="C14" s="55" t="s">
        <v>120</v>
      </c>
      <c r="D14" s="7"/>
      <c r="E14" s="361" t="s">
        <v>121</v>
      </c>
      <c r="F14" s="361"/>
      <c r="G14" s="56"/>
    </row>
    <row r="16" spans="1:7" ht="12.75">
      <c r="A16" s="362" t="s">
        <v>122</v>
      </c>
      <c r="B16" s="362"/>
      <c r="C16" s="362"/>
      <c r="D16" s="362"/>
      <c r="E16" s="363" t="s">
        <v>123</v>
      </c>
      <c r="F16" s="363"/>
      <c r="G16" s="363"/>
    </row>
    <row r="17" ht="13.5" thickBot="1"/>
    <row r="18" spans="1:7" ht="21.75" customHeight="1">
      <c r="A18" s="364" t="s">
        <v>124</v>
      </c>
      <c r="B18" s="365"/>
      <c r="C18" s="366" t="s">
        <v>60</v>
      </c>
      <c r="D18" s="367"/>
      <c r="E18" s="57" t="s">
        <v>128</v>
      </c>
      <c r="F18" s="368"/>
      <c r="G18" s="369"/>
    </row>
    <row r="19" spans="1:7" ht="21.75" customHeight="1">
      <c r="A19" s="370" t="s">
        <v>125</v>
      </c>
      <c r="B19" s="371"/>
      <c r="C19" s="372" t="s">
        <v>61</v>
      </c>
      <c r="D19" s="373"/>
      <c r="E19" s="58" t="s">
        <v>128</v>
      </c>
      <c r="F19" s="376"/>
      <c r="G19" s="377"/>
    </row>
    <row r="20" spans="1:7" ht="21.75" customHeight="1">
      <c r="A20" s="370" t="s">
        <v>126</v>
      </c>
      <c r="B20" s="371"/>
      <c r="C20" s="372" t="s">
        <v>60</v>
      </c>
      <c r="D20" s="373"/>
      <c r="E20" s="58"/>
      <c r="F20" s="378"/>
      <c r="G20" s="379"/>
    </row>
    <row r="21" spans="1:7" ht="21.75" customHeight="1" thickBot="1">
      <c r="A21" s="382" t="s">
        <v>127</v>
      </c>
      <c r="B21" s="383"/>
      <c r="C21" s="374" t="s">
        <v>60</v>
      </c>
      <c r="D21" s="375"/>
      <c r="E21" s="59"/>
      <c r="F21" s="380"/>
      <c r="G21" s="381"/>
    </row>
    <row r="22" ht="13.5" thickBot="1"/>
    <row r="23" spans="1:7" ht="36.75" customHeight="1">
      <c r="A23" s="364" t="s">
        <v>181</v>
      </c>
      <c r="B23" s="365"/>
      <c r="C23" s="387"/>
      <c r="D23" s="387"/>
      <c r="E23" s="57" t="s">
        <v>128</v>
      </c>
      <c r="F23" s="388"/>
      <c r="G23" s="389"/>
    </row>
    <row r="24" spans="1:7" ht="36.75" customHeight="1">
      <c r="A24" s="370" t="s">
        <v>179</v>
      </c>
      <c r="B24" s="371"/>
      <c r="C24" s="390"/>
      <c r="D24" s="390"/>
      <c r="E24" s="60" t="s">
        <v>128</v>
      </c>
      <c r="F24" s="391"/>
      <c r="G24" s="392"/>
    </row>
    <row r="25" spans="1:7" ht="36.75" customHeight="1" thickBot="1">
      <c r="A25" s="382" t="s">
        <v>180</v>
      </c>
      <c r="B25" s="383"/>
      <c r="C25" s="384"/>
      <c r="D25" s="384"/>
      <c r="E25" s="107" t="s">
        <v>128</v>
      </c>
      <c r="F25" s="385"/>
      <c r="G25" s="386"/>
    </row>
    <row r="65517" spans="255:256" ht="12.75">
      <c r="IU65517" s="49" t="s">
        <v>129</v>
      </c>
      <c r="IV65517" s="49" t="s">
        <v>60</v>
      </c>
    </row>
    <row r="65518" spans="255:256" ht="12.75">
      <c r="IU65518" s="49" t="s">
        <v>130</v>
      </c>
      <c r="IV65518" s="49" t="s">
        <v>61</v>
      </c>
    </row>
    <row r="65519" ht="12.75">
      <c r="IU65519" s="49" t="s">
        <v>131</v>
      </c>
    </row>
  </sheetData>
  <sheetProtection password="EAE5" sheet="1" objects="1" scenarios="1"/>
  <mergeCells count="40">
    <mergeCell ref="A25:B25"/>
    <mergeCell ref="C25:D25"/>
    <mergeCell ref="F25:G25"/>
    <mergeCell ref="A23:B23"/>
    <mergeCell ref="C23:D23"/>
    <mergeCell ref="F23:G23"/>
    <mergeCell ref="A24:B24"/>
    <mergeCell ref="C24:D24"/>
    <mergeCell ref="F24:G24"/>
    <mergeCell ref="A19:B19"/>
    <mergeCell ref="A20:B20"/>
    <mergeCell ref="C19:D19"/>
    <mergeCell ref="C20:D20"/>
    <mergeCell ref="C21:D21"/>
    <mergeCell ref="F19:G19"/>
    <mergeCell ref="F20:G20"/>
    <mergeCell ref="F21:G21"/>
    <mergeCell ref="A21:B21"/>
    <mergeCell ref="A9:G12"/>
    <mergeCell ref="E14:F14"/>
    <mergeCell ref="A16:D16"/>
    <mergeCell ref="E16:G16"/>
    <mergeCell ref="A18:B18"/>
    <mergeCell ref="C18:D18"/>
    <mergeCell ref="F18:G18"/>
    <mergeCell ref="A7:G7"/>
    <mergeCell ref="C4:E4"/>
    <mergeCell ref="F5:G5"/>
    <mergeCell ref="C5:E5"/>
    <mergeCell ref="C6:E6"/>
    <mergeCell ref="F6:G6"/>
    <mergeCell ref="A1:E1"/>
    <mergeCell ref="F1:G1"/>
    <mergeCell ref="A2:B2"/>
    <mergeCell ref="A5:B5"/>
    <mergeCell ref="A6:B6"/>
    <mergeCell ref="A3:B3"/>
    <mergeCell ref="A4:B4"/>
    <mergeCell ref="C3:E3"/>
    <mergeCell ref="C2:E2"/>
  </mergeCells>
  <dataValidations count="2">
    <dataValidation type="list" allowBlank="1" showErrorMessage="1" errorTitle="Invalid Rank" error="Please Enter / Select a valid Opion from the List..." sqref="F3:G4 C18:D21">
      <formula1>$IV$65517:$IV$65518</formula1>
    </dataValidation>
    <dataValidation type="list" allowBlank="1" showErrorMessage="1" errorTitle="Invalid Rank" error="Please Enter / Select a valid Opion from the List..." sqref="C23:D25">
      <formula1>$IU$65517:$IU$65519</formula1>
    </dataValidation>
  </dataValidations>
  <printOptions/>
  <pageMargins left="0.25" right="0.25" top="0.25" bottom="0.5" header="0" footer="0.25"/>
  <pageSetup horizontalDpi="300" verticalDpi="300" orientation="portrait" paperSize="9" r:id="rId1"/>
  <headerFooter>
    <oddFooter>&amp;LWPIF-7.5/01-A&amp;CMay-2012&amp;RRev. – 0
Page: 4 of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Danchand Sharma</cp:lastModifiedBy>
  <cp:lastPrinted>2012-05-18T10:45:55Z</cp:lastPrinted>
  <dcterms:created xsi:type="dcterms:W3CDTF">1998-12-31T19:44:03Z</dcterms:created>
  <dcterms:modified xsi:type="dcterms:W3CDTF">2012-05-22T12:09:35Z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